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2023年衔接乡村振兴第一批拟实施项目" sheetId="1" r:id="rId1"/>
  </sheets>
  <definedNames>
    <definedName name="_xlnm._FilterDatabase" localSheetId="0" hidden="1">'2023年衔接乡村振兴第一批拟实施项目'!$A$5:$Y$117</definedName>
    <definedName name="_xlnm.Print_Titles" localSheetId="0">'2023年衔接乡村振兴第一批拟实施项目'!$2:$5</definedName>
  </definedNames>
  <calcPr calcId="144525"/>
</workbook>
</file>

<file path=xl/sharedStrings.xml><?xml version="1.0" encoding="utf-8"?>
<sst xmlns="http://schemas.openxmlformats.org/spreadsheetml/2006/main" count="875" uniqueCount="393">
  <si>
    <t>附件</t>
  </si>
  <si>
    <t>兴县2023年巩固拓展脱贫攻坚成果有效衔接乡村振兴项目实施计划表</t>
  </si>
  <si>
    <t>项目
类别</t>
  </si>
  <si>
    <t>序号</t>
  </si>
  <si>
    <t>项目名称</t>
  </si>
  <si>
    <t>建设
性质</t>
  </si>
  <si>
    <t>建设内容
及规模</t>
  </si>
  <si>
    <t>实施地点</t>
  </si>
  <si>
    <t>实施年度</t>
  </si>
  <si>
    <t>建设期限</t>
  </si>
  <si>
    <t>总投资
（万元）</t>
  </si>
  <si>
    <t>计划投资额度及筹资方式</t>
  </si>
  <si>
    <t>衔接资金分配情况</t>
  </si>
  <si>
    <t>部门专项资金</t>
  </si>
  <si>
    <t>实施单位</t>
  </si>
  <si>
    <t>责任单位</t>
  </si>
  <si>
    <t>项目主管部门</t>
  </si>
  <si>
    <t>乡镇</t>
  </si>
  <si>
    <t>村委</t>
  </si>
  <si>
    <t>是否
脱贫村</t>
  </si>
  <si>
    <t>财政资金</t>
  </si>
  <si>
    <t>地方
债务</t>
  </si>
  <si>
    <t>银行
贷款</t>
  </si>
  <si>
    <t>其他资金</t>
  </si>
  <si>
    <t>中央资金</t>
  </si>
  <si>
    <t>省级资金</t>
  </si>
  <si>
    <t>县配资金</t>
  </si>
  <si>
    <t>开工时间
年/月/日</t>
  </si>
  <si>
    <t>完工时间
年/月/日</t>
  </si>
  <si>
    <t>一、精品小杂粮</t>
  </si>
  <si>
    <t>2023年绿色谷子种植</t>
  </si>
  <si>
    <t>新建</t>
  </si>
  <si>
    <t>发展绿色谷子14.06万亩，向种植户提供优质种子、复合肥、有机肥，提供技术指导。</t>
  </si>
  <si>
    <t>全县15个乡镇</t>
  </si>
  <si>
    <t>兴县农业农村局</t>
  </si>
  <si>
    <t>2023年大豆玉米复合种植</t>
  </si>
  <si>
    <t>发展大豆玉米复合种植项目1.5万亩。</t>
  </si>
  <si>
    <t>全县</t>
  </si>
  <si>
    <t>2023年绿色高粱种植</t>
  </si>
  <si>
    <t>发展绿色高粱种植项目6.2万亩，提供种子、复合肥。</t>
  </si>
  <si>
    <t>2023年兴县省级绿色谷子示范基地</t>
  </si>
  <si>
    <t>发展绿色高产示范基地创建项目创建杂粮绿色高产示范基地：谷子1000亩。</t>
  </si>
  <si>
    <t>蔡家会镇</t>
  </si>
  <si>
    <t>谷渠村</t>
  </si>
  <si>
    <t>2023年杂粮种业试验示范兴县基地</t>
  </si>
  <si>
    <t>在蔡家会镇柳林村、固贤乡固贤村建立谷子、热季食用豆、冷季食用豆、高梁、荞麦、芸豆开展优质杂粮种业试验示范200亩，进行杂粮种业鉴定筛选、扩繁区、干旱栽培试验示范。</t>
  </si>
  <si>
    <t>柳林村</t>
  </si>
  <si>
    <t>是</t>
  </si>
  <si>
    <t>中国农业科学院作物科学研究所</t>
  </si>
  <si>
    <t>2023年兴县有机旱作农业生产示范基地（谷子省级项目）</t>
  </si>
  <si>
    <t>建设有机旱作示范基地2万亩，统一深耕、统一病虫防治，统一专家技术服务。打造一个2000亩核心生产基地，配套生物菌肥，实施水肥一体化技术推广服务、物理病虫害防治等旱作技术推广服务。</t>
  </si>
  <si>
    <t>孟家坪乡</t>
  </si>
  <si>
    <t>24个行政村</t>
  </si>
  <si>
    <t>吕梁山花烂漫农业科技股份有限公司</t>
  </si>
  <si>
    <t>2023年有机旱作农业绿色高粱适应性试验示范基地</t>
  </si>
  <si>
    <t>建设绿色高梁适应性试验示范基地1200亩。示范品种以主栽晋杂22号为主，其他品种以中国农科院固贤基地试验品种种植100亩，进行适应性对比试验种植。</t>
  </si>
  <si>
    <t>康宁镇</t>
  </si>
  <si>
    <t>曹家坡村、苇子沟村、王家会村</t>
  </si>
  <si>
    <t>2023年孟家坪杂粮种业种植基地</t>
  </si>
  <si>
    <t>建设以优质谷子食用豆为主试验基地，基地面积共860.5亩。北片区种植优质谷子，开展晋谷21号和晋汾107号与中国农科院引进品种进行适应性对比种植试验；南片区种植豆类等杂粮作物，开展豇豆、红小豆、绿豆传统品种和引进品种对比试验种植，同时为2024年谷子轮作备用。</t>
  </si>
  <si>
    <t>李家坪村、白家焉、东吴家沟</t>
  </si>
  <si>
    <t>兴县蔡家会镇千亩有机旱作杂粮种植加工示范基地</t>
  </si>
  <si>
    <t>由山花烂漫公司牵头建设集有机旱作杂粮种植基地、杂粮精深加工基地、杂粮文化建设，在蔡家会镇团场村、庄头村、坡上村集中建设1000亩有机旱作杂粮种植基地，推广运用杂粮新品种、新技术，购置适应当地产业发展的全程农机装备，配套建设特色产业基地道路等基础设施。</t>
  </si>
  <si>
    <t>蔡家会镇人民政府</t>
  </si>
  <si>
    <t>兴县乡村振兴局</t>
  </si>
  <si>
    <t>2023年罗峪口镇李家梁村鲜食玉米产业基地</t>
  </si>
  <si>
    <t>1、建设鲜食玉米绿色高质高效示范基地745亩。
2.建设鲜食玉米恒温保鲜库1687平方米。
3.建设鲜食玉米加工、包装工厂4000平方米。</t>
  </si>
  <si>
    <t>罗峪口镇</t>
  </si>
  <si>
    <t>李家梁村、罗峪口村</t>
  </si>
  <si>
    <t>罗峪口镇人民政府</t>
  </si>
  <si>
    <t>小计</t>
  </si>
  <si>
    <t>二、优质食用菌</t>
  </si>
  <si>
    <t>交楼申乡食用菌产业基地菌棒生产车间建设项目</t>
  </si>
  <si>
    <t>1、搅拌装袋车间建设包括：原料滚筒筛选机2套，原料输送带3台，分料输送带3台，原料搅拌机6台，刮板输送机8台，上方输送机4台，自动装袋3台，控制系统1套，电动辊道2条（9米），锥辊弯道2台，电动辊道1条（3.8米），斜坡皮带输送机1条，伸缩机构1套，升降输送机1条；
2、灭菌柜系统建设包括：灭菌柜3台，灭菌台车300台；
3、实验室设备投资包括：生化培养箱2台，超净工作台1台，高压灭菌锅1台，恒温摇床1台，实验室耗材1套，无油空压机系统1组；
4、公用工程投资包括：蒸气锅炉1台，养菌架3000个，养菌车间3500平方米，生产车间2200平方米，净化车间1100平方米。
5、前期费用100万元。</t>
  </si>
  <si>
    <t>交楼申</t>
  </si>
  <si>
    <t>交楼申村</t>
  </si>
  <si>
    <t>交楼申乡经济发展合作联社</t>
  </si>
  <si>
    <t>交楼申乡人民政府</t>
  </si>
  <si>
    <t>2023年奥家湾乡孙家庄村食用菌大棚扩建项目</t>
  </si>
  <si>
    <t>搭建双拱型标准化出菇棚24座8000㎡，保鲜冷藏库150㎡，烘干设备2套，烘干简易棚100㎡，硬化车辆人行通道及晾晒场地1200㎡，搭建库房、配套用房200㎡、棚内配套水电设施、购置送货冷链车一辆、护场围栏1200㎡、护场河堤500m³、购买菌种25亩。</t>
  </si>
  <si>
    <t>奥家湾乡</t>
  </si>
  <si>
    <t>孙家庄</t>
  </si>
  <si>
    <t>兴县孙家庄村经济发展合作总社</t>
  </si>
  <si>
    <t>奥家湾乡人民政府</t>
  </si>
  <si>
    <t>奥家湾乡刘家湾村食用菌种植补贴</t>
  </si>
  <si>
    <t>发展香菇菌棒65万棒</t>
  </si>
  <si>
    <t>刘家湾村</t>
  </si>
  <si>
    <t>奥家湾乡刘家湾村委</t>
  </si>
  <si>
    <t>2022年交楼申乡交楼申村食用菌棒补贴</t>
  </si>
  <si>
    <t>续建</t>
  </si>
  <si>
    <t>发展食用菌种植，冬菇菌棒57万棒</t>
  </si>
  <si>
    <t>交楼申乡</t>
  </si>
  <si>
    <t>交楼申经济发展合作总社联合社食用菌棒补贴</t>
  </si>
  <si>
    <t>食用菌菌棒230万棒（其中夏菇100万棒，冬茹130万棒）</t>
  </si>
  <si>
    <t>兴县固贤裕民食用菌合作联社香菇种植补贴</t>
  </si>
  <si>
    <t>种植香菇90万棒（夏菇45万棒，冬菇45万棒）</t>
  </si>
  <si>
    <t>固贤乡</t>
  </si>
  <si>
    <t>甄家庄村</t>
  </si>
  <si>
    <t>兴县固贤裕民食用菌合作联社</t>
  </si>
  <si>
    <t>蔚汾镇河儿上村食用菌种植补贴</t>
  </si>
  <si>
    <t>发展种植香菇菌棒20万棒</t>
  </si>
  <si>
    <t>蔚汾镇</t>
  </si>
  <si>
    <t>河儿上村</t>
  </si>
  <si>
    <t>兴县蔚汾镇河儿上村经济发展合作总社</t>
  </si>
  <si>
    <t>交楼申乡张家圪台村经济发展合作总社食用菌种植补贴</t>
  </si>
  <si>
    <t>香菇菌棒35万棒（夏菇15万棒，冬茹20万棒）</t>
  </si>
  <si>
    <t>张家圪台村</t>
  </si>
  <si>
    <t>张家圪台村经济发展合作总社</t>
  </si>
  <si>
    <t>交楼申乡郝家湾村经济发展合作总社食用菌种植补贴</t>
  </si>
  <si>
    <t>发展夏菇菌棒15万棒</t>
  </si>
  <si>
    <t>郝家湾</t>
  </si>
  <si>
    <t>郝家湾村经济发展合作总社</t>
  </si>
  <si>
    <t>交楼申乡冯家沟村经济发展合总社食用菌种植补贴</t>
  </si>
  <si>
    <t>冯家沟</t>
  </si>
  <si>
    <t>冯家沟村经济发展合作总社</t>
  </si>
  <si>
    <t>固贤乡井子村惠农羊肚菌合作联社食用菌种植补贴</t>
  </si>
  <si>
    <t>羊肚菌种植面积10亩，赤松茸40亩</t>
  </si>
  <si>
    <t>福胜村</t>
  </si>
  <si>
    <t>兴县固贤惠农食用菌合作联社</t>
  </si>
  <si>
    <t>交楼申村羊肚菌种植补贴</t>
  </si>
  <si>
    <t>种植羊肚菌28亩，每亩补助0.3万元</t>
  </si>
  <si>
    <t>交楼申村经济发展合作总社</t>
  </si>
  <si>
    <t>东会乡渔湾村珍稀食用菌（赤松茸）示范基地种植补贴</t>
  </si>
  <si>
    <t>种植食用菌（赤松茸）共计30亩</t>
  </si>
  <si>
    <t>东会乡</t>
  </si>
  <si>
    <t>渔湾村</t>
  </si>
  <si>
    <t>兴县隆兴种养殖专业合作社</t>
  </si>
  <si>
    <t>蔡家崖乡柳叶沟赤松茸补贴</t>
  </si>
  <si>
    <t>发展赤松茸种植32亩</t>
  </si>
  <si>
    <t>蔡家崖乡</t>
  </si>
  <si>
    <t>五龙堂</t>
  </si>
  <si>
    <t>山西千帆农业有限责任公司</t>
  </si>
  <si>
    <t>蔡家崖乡柳叶沟食用菌产业园改造项目</t>
  </si>
  <si>
    <t>在园区原有的基础上进行改造，加装冷风机、棚膜、裙膜、压膜线、防虫网、地膜等改造大棚43座，同时配套打深水井1口，安装250千瓦变压器1套，购置30装载机1台设施等</t>
  </si>
  <si>
    <t>兴县现代农业发展投资有限公司</t>
  </si>
  <si>
    <t>交楼申乡羊肚菌全产业链示范基地</t>
  </si>
  <si>
    <t>建设羊肚菌种植基地50亩</t>
  </si>
  <si>
    <t>2023年固贤乡炕火沟村食用菌（赤松茸）种植补贴</t>
  </si>
  <si>
    <t>种植食用菌赤松茸10亩</t>
  </si>
  <si>
    <t>炕火沟村</t>
  </si>
  <si>
    <t>固贤乡炕火沟村经济发展合作总社</t>
  </si>
  <si>
    <t>三、现代设施蔬菜</t>
  </si>
  <si>
    <t>2023年绿色蔬菜种植补贴</t>
  </si>
  <si>
    <t>发放绿色蔬菜种植3500亩，为菜农提供优质蔬菜种苗400万株（0.6元/株）</t>
  </si>
  <si>
    <t>14个乡镇</t>
  </si>
  <si>
    <t>高家村镇旱垣温室园区建设项目</t>
  </si>
  <si>
    <t>规划占地70亩，建设旱垣温室蔬菜大棚7座及后续配套其他排水、边坡固土等附属设施，新建冷调库240平方米。</t>
  </si>
  <si>
    <t>高家村镇</t>
  </si>
  <si>
    <t>北西洼村</t>
  </si>
  <si>
    <t>高家村镇人民政府</t>
  </si>
  <si>
    <t>瓦塘现代农业设施蔬菜基地建设项目</t>
  </si>
  <si>
    <t>规划占地40亩，建设日光温室11栋，建筑面积13217.53㎡。辅助设施包括室外给水工程1项（包括1套100立方米箱泵一体化设备，1台深井泵，2座阀门井等），室外电气工程1项，道路采用混凝土路面硬化，约3300平方米。购置 200KVA变压器1台。</t>
  </si>
  <si>
    <t>瓦塘镇</t>
  </si>
  <si>
    <t>瓦塘村</t>
  </si>
  <si>
    <t>瓦塘镇经济合作联社</t>
  </si>
  <si>
    <t>瓦塘镇人民政府</t>
  </si>
  <si>
    <t>兴县康宁镇安家庄现代农业设施蔬菜示范园</t>
  </si>
  <si>
    <t>建设占地面积153亩的现代化农业示范园,其中节能日光温室17栋建筑面积20615.6㎡、天桥日光温室13栋建筑面积19601.3㎡、塑料大棚14栋建筑面积11335.3㎡、废弃物处理区3047.77㎡。</t>
  </si>
  <si>
    <t>安家庄村</t>
  </si>
  <si>
    <t>康宁镇经济发展合作联社</t>
  </si>
  <si>
    <t>康宁镇人民政府</t>
  </si>
  <si>
    <t>2023年康宁镇安家庄现代农业设施蔬菜示范园建设项目（二期）</t>
  </si>
  <si>
    <t>新建占地70亩日光温室15栋建筑面积20033.8㎡、塑料大棚3栋建筑面积2034.3㎡。辅助生产设施建设：冷库占地面积36㎡（总体积108立方米）；加工车间建筑面积340㎡；管理用房建筑面积1200㎡；3米宽园路（砂石路）200平方米；排水边沟2000米。</t>
  </si>
  <si>
    <t>安家庄村经济发展合作总社</t>
  </si>
  <si>
    <t>康宁镇花子村花卉温室大棚建设项目</t>
  </si>
  <si>
    <t>发展花卉种植，新建日光温室大棚10座，占地30余亩。</t>
  </si>
  <si>
    <t>花子村</t>
  </si>
  <si>
    <t>花子村经济发展合作总社</t>
  </si>
  <si>
    <t>兴县魏家滩镇九元坪现代农业设施蔬菜示范园</t>
  </si>
  <si>
    <t>建设占地面积81.7亩的现代化农业示范园，其中节能日光温室16栋占地41200㎡（建筑面积22147.2㎡）、天桥日光温室3栋占地6300㎡（建筑面积5824.6㎡）、塑料大棚16栋占地20450㎡（建筑面积16799.8㎡）、水肥一体化管理区1594㎡。</t>
  </si>
  <si>
    <t>魏家滩镇</t>
  </si>
  <si>
    <t>九元坪</t>
  </si>
  <si>
    <t>魏家滩镇经济发展合作联社</t>
  </si>
  <si>
    <t>魏家滩镇人民政府</t>
  </si>
  <si>
    <t>2023年魏家滩镇九元坪现代设施蔬菜示范园建设项目（二期）</t>
  </si>
  <si>
    <t>总占地面积83.56亩，新建天桥温室15栋占地31592㎡（建筑面积28140.3㎡）、塑料大棚9栋占地9561.8㎡（建筑面积7922.52㎡）。冷库占地面积36㎡（总体积108立方米）；加工车间建筑面积312㎡；农机库建筑面积255㎡；管理用房建筑面积969㎡；停车坪23个，建筑面积287.5㎡；办公区地面硬化面积1800㎡；消防系统建设；3米宽园路（砂石路）800平方米，5米宽园路（砂石路）2800平方米；排水边沟850米。</t>
  </si>
  <si>
    <t>九元坪村</t>
  </si>
  <si>
    <t>兴县魏家滩镇经济发展联合社</t>
  </si>
  <si>
    <t>2023年蔚汾镇千城村种养产业基地</t>
  </si>
  <si>
    <t>新建绿色蔬菜基地约200亩，新建花卉基地200亩，新建鱼塘50亩，养殖散养鸡5000只，新建水利设施及相应的配套设施。</t>
  </si>
  <si>
    <t>千城村</t>
  </si>
  <si>
    <t>蔚汾镇千城村经济发展合作联社</t>
  </si>
  <si>
    <t>蔚汾镇人民政府</t>
  </si>
  <si>
    <t>四、高品质中药材</t>
  </si>
  <si>
    <t>2023年中药材标准化种植基地补助项目</t>
  </si>
  <si>
    <t>生态林下仿野生栽植中药材秦连翘6250亩。安月村3250亩，圪堎上村3000亩。</t>
  </si>
  <si>
    <t>安月村、
圪堎上村</t>
  </si>
  <si>
    <t>兴县兴皖药业有限公司</t>
  </si>
  <si>
    <t>孟家坪乡人民政府</t>
  </si>
  <si>
    <t>2023年“光伏+中药材”特色产业项目</t>
  </si>
  <si>
    <t>种植一年生中药材1500亩</t>
  </si>
  <si>
    <t>兴县</t>
  </si>
  <si>
    <t>兴县孟家坪乡中药材全产业链示范基地</t>
  </si>
  <si>
    <t>计划由兴县兴皖药业有限公司承建，总投资500余万元在该公司原有加工基地的基础上，扩建新上药茶生产线，配套建设原材料和成品仓储设施、药茶研发中心，延长中药材产业链，加强中药材加工基地。</t>
  </si>
  <si>
    <t>五、特色加工业</t>
  </si>
  <si>
    <t>孟家坪乡兴华玉露香梨加工厂建设项目</t>
  </si>
  <si>
    <t>建设现代化标准化厂房1440平方米，2层综合办公楼500平方米、成品库400平方米、锅炉房100平方米，配电房30平方米，消防水池108立方米、废水沉淀池100立方米，同时建设厂区水、电、暖、气、消防、通讯、交通、绿化、硬化等各类配套基础设施，新增生产流水线1条（各类设备共44台（套））。</t>
  </si>
  <si>
    <t>兴华村</t>
  </si>
  <si>
    <t>孟家坪乡兴华村经济发展合作总社</t>
  </si>
  <si>
    <t>2023年兴县畜禽饲料（草）加工厂建设项目</t>
  </si>
  <si>
    <t>建设原料堆场5000平方米，建设加工房3000平方米，建设成品库房1500平方米，购置秸秆加工机械19台；建设供电设施1套，修筑进场道路1200米</t>
  </si>
  <si>
    <t>兴县兴茂秸秆开发利用有限公司</t>
  </si>
  <si>
    <t>2023年圪垯上乡红枣冷储设施建设项目</t>
  </si>
  <si>
    <t>配套购置安装风冷机组、螺杆压缩机、冷凝器、冷风机等冷库所需设备。</t>
  </si>
  <si>
    <t>圪垯上乡</t>
  </si>
  <si>
    <t>牛家川</t>
  </si>
  <si>
    <t>否</t>
  </si>
  <si>
    <t>圪垯上乡人民政府</t>
  </si>
  <si>
    <t>千城村产业园区豆制品深加工项目</t>
  </si>
  <si>
    <t>新建卤水豆腐、腐皮、腐竹、豆腐干加工车间500㎡，冷藏室150㎡，购置豆制品加工设备1套，增加全自动盒装内脂豆腐生产线一条。</t>
  </si>
  <si>
    <t>2023年山西嘉恒农业综合发展有限公司湖羊养殖粪污资源化利用项目</t>
  </si>
  <si>
    <t>项目总用地面积12835㎡（约合19.25亩），总建筑面积6420㎡，包括1层钢结构秸秆储存车间792㎡、发酵车间1680㎡、陈化车间288㎡、发酵物料原料库972㎡、外购原料库828㎡、生产车间972㎡、成品库828㎡，1层砖混结构办公用房、化验室60㎡。</t>
  </si>
  <si>
    <t>嘉恒牧业有限公司</t>
  </si>
  <si>
    <t>东会乡人民政府</t>
  </si>
  <si>
    <t>六、生态养殖</t>
  </si>
  <si>
    <t>奥家湾现代农业产业园生态养猪养殖补贴项目</t>
  </si>
  <si>
    <t>建设猪舍27300平方米，出栏30000头育肥猪，配套饲料库、加工房7800平方米，管理用房3000平方米</t>
  </si>
  <si>
    <t>曲家沟</t>
  </si>
  <si>
    <t>北京华科未来生物科技有限公司</t>
  </si>
  <si>
    <t>2023年魏家滩镇木崖头村肉牛养殖补贴项目</t>
  </si>
  <si>
    <t>发展存栏150头牛养殖，建设圈舍900㎡；配套建设管理用房100㎡、饲料房、加工房240㎡。</t>
  </si>
  <si>
    <t>木崖头村</t>
  </si>
  <si>
    <t>兴县丰泽种养殖专业合作社</t>
  </si>
  <si>
    <t>2023年蔚汾镇官庄智慧农业产业园种牛繁育补贴项目</t>
  </si>
  <si>
    <t>扩建</t>
  </si>
  <si>
    <t>建设存栏500头养牛场，新建建筑7231.4㎡。草料加工间1400㎡，消毒池271㎡，机井2座，青贮机3台，收割机2台，30装载机2台，叉车1辆等其他配套设施设备。</t>
  </si>
  <si>
    <t>官庄</t>
  </si>
  <si>
    <t>兴县蔚汾镇农村经济发展联合社</t>
  </si>
  <si>
    <t>2023年山西省兴县绿源种养专业合作社林麝养殖基地建设补贴项目</t>
  </si>
  <si>
    <t>占地30亩，新建养殖圈舍320间，5000平方米，发展林麝养殖存栏500只；生产配套功能室10间，200平方米；一座400m³储藏冷库，130平方米；草棚200平方米，饲料饲草加工房76平方米，50m³储水池，19.6平方米。</t>
  </si>
  <si>
    <t>石家吉村</t>
  </si>
  <si>
    <t>山西省兴县绿源种养专业合作社</t>
  </si>
  <si>
    <t>2023交楼申乡交楼申村湖羊养殖补贴项目</t>
  </si>
  <si>
    <t>新建圈舍400平方米，草料棚100平方米，管理间30平方米，晾羊场600平方米，打水井1口，铺设地下管道800米。</t>
  </si>
  <si>
    <t>兴县丰草养殖专业合作社</t>
  </si>
  <si>
    <t>2023年兴县蔚汾镇树林村湖羊养殖补贴项目</t>
  </si>
  <si>
    <t>新建存栏1500只规模湖羊养殖场，建设圈舍2160平方米，羊舍围栏350米，草料库128平方米，堆粪场200平方米，管理房80平方米，消毒防疫室60平方米，购置饲草、料加工设备各1套，自动拌料机1台，以及其他相关配套设施设备。</t>
  </si>
  <si>
    <t>树林村</t>
  </si>
  <si>
    <t>兴县蔚汾镇树林村经济发展合作总社</t>
  </si>
  <si>
    <t>2023年蔚汾镇康家沟湖羊养殖场建设补贴项目</t>
  </si>
  <si>
    <t>新建存栏3000只湖羊养殖场，建设羊圈5000㎡，修建干草棚80平方米，青贮窖100平房米，堆粪场100立方米，清理房30平方米。</t>
  </si>
  <si>
    <t>康家沟</t>
  </si>
  <si>
    <t>兴县蔚汾镇康家沟村经济发展合作总社</t>
  </si>
  <si>
    <t>七、特色经济林</t>
  </si>
  <si>
    <t>2023年蔡家会镇狮子洼村“特”“优”玉露香梨产业提质增效示范项目</t>
  </si>
  <si>
    <t>1、发展林下大果榛子示范田100亩6700株；2、建设梨树基地水肥一体化系统1套；3、安装太阳能灭虫灯、防霜机；4、建设梨树智能物联网平台；5、硬化田间道路0.7公里（2.5米宽）。</t>
  </si>
  <si>
    <t>狮子洼村</t>
  </si>
  <si>
    <t>蔡家会镇狮子洼村经济发展合作总社</t>
  </si>
  <si>
    <t>康宁镇花子村特色产业基地提质改造</t>
  </si>
  <si>
    <t>樱桃产业基地防冻防雨大棚17座</t>
  </si>
  <si>
    <t>2022年兴县干果经济林提质增效（托管）项目</t>
  </si>
  <si>
    <t>2022年下达我县干果经济林提质增效(托管）项目任务为4万亩，其中核桃2万亩，红枣2万亩。核桃2万亩任务实施在兴县孟家坪乡19个村，红枣2万亩任务实施在圪垯上乡、罗峪口镇、瓦塘镇三个乡镇30个村。核桃采取整形修剪和涂白的技术措施，红枣采取土壤管理和涂白的技术措施，使项目区内的核桃和红枣产量和品质有明显提高。</t>
  </si>
  <si>
    <t>孟家坪乡、罗峪口镇、圪垯上乡、瓦塘镇</t>
  </si>
  <si>
    <t>49个村</t>
  </si>
  <si>
    <t>合作社</t>
  </si>
  <si>
    <t>县林业局</t>
  </si>
  <si>
    <t>2023年干果经济林提质增效项目</t>
  </si>
  <si>
    <t>2023年干果经济林提质增效项目2万亩。</t>
  </si>
  <si>
    <t>林下经济艾草种植</t>
  </si>
  <si>
    <t>在红枣、核桃经济林下种植艾草5000亩</t>
  </si>
  <si>
    <t>圪垯上乡
罗峪口乡
康宁镇
蔡家会镇</t>
  </si>
  <si>
    <t>圪垯上乡、罗峪口乡、康宁镇、蔡家会镇</t>
  </si>
  <si>
    <t>县卫体局</t>
  </si>
  <si>
    <t>八、基础设施</t>
  </si>
  <si>
    <t>2022年高标准农田建设项目</t>
  </si>
  <si>
    <t>2022年建设高标准农田10000亩</t>
  </si>
  <si>
    <t>农业农村局</t>
  </si>
  <si>
    <t>2021年高标准农田建设项目</t>
  </si>
  <si>
    <t>2021年建设高标准农田13000亩</t>
  </si>
  <si>
    <t>魏家滩镇白家沟村“一乡一园区”生猪养殖场基础设施配套项目</t>
  </si>
  <si>
    <t>道路3公里，宽4.5米,厚20厘米，水泥路面。</t>
  </si>
  <si>
    <t>白家沟</t>
  </si>
  <si>
    <t>康宁镇苇子沟村生猪养殖产业基地基础设施配套项目</t>
  </si>
  <si>
    <t>修建长1公里，宽4.5公里，厚20厘米水泥道路，排水，道路绿化。</t>
  </si>
  <si>
    <t>苇子沟村</t>
  </si>
  <si>
    <t>柳叶沟易地搬迁后续扶持制衣车间扩建项目</t>
  </si>
  <si>
    <t>扩建帮扶车间厂房1442.49㎡</t>
  </si>
  <si>
    <t>柳叶沟村</t>
  </si>
  <si>
    <t>2023年蔡家会镇柳林村杂粮种业试验示范基地配套基础设施项目</t>
  </si>
  <si>
    <t>客土回填土壤改良44亩，新建防护提1506米，修筑排水渠110米。</t>
  </si>
  <si>
    <t>农作物秸秆综合利用补助项目</t>
  </si>
  <si>
    <t>重点围绕全县范围内的玉米秸秆收获综合利用和土地深翻（或灭茬旋耕），完成量以实际验收面积为准</t>
  </si>
  <si>
    <t>15个乡镇</t>
  </si>
  <si>
    <t>各村民委员会委</t>
  </si>
  <si>
    <t>兴县现代农业发展服务中心</t>
  </si>
  <si>
    <t>宜机化、撂荒地、盐碱地改造项目</t>
  </si>
  <si>
    <t>十五个乡镇撂荒地、盐碱地宜机化改造</t>
  </si>
  <si>
    <t>十五个乡镇</t>
  </si>
  <si>
    <t>244个行政村</t>
  </si>
  <si>
    <t>农业产业全程机械化示范项目</t>
  </si>
  <si>
    <t>打造20个村集体经济农业机械化服务组织</t>
  </si>
  <si>
    <t>120个行政村</t>
  </si>
  <si>
    <t>赵家川口</t>
  </si>
  <si>
    <t>九、融合产业类</t>
  </si>
  <si>
    <t>2023年蔡家会镇狮子洼现代农业产业园项目（一期）</t>
  </si>
  <si>
    <t>新建两个樱桃天桥大棚，发展特色农产品种植48000㎡。新建休闲农业体验园约8150㎡。新建鸳鸯湾及荷花池：水体，水生植物。建设规模：约5200㎡水体景观。山体植被绿化约83000㎡。新建配套用房约400㎡。新建6座移动式公共卫生间。铺设6m宽沥青混凝土路面长度约3040m。新建80米长载潜流水源工程1座；新建10米高竖井1座，机泵房1间；新铺设DN100输水压力管道4000米,安装水泵1套；架设低压线路500米,移动变压器1台。</t>
  </si>
  <si>
    <t>2023年农产品直销店创建补项目</t>
  </si>
  <si>
    <t>农业企业、合作社在县级、市级、省会城市新建农产品直销店18个。</t>
  </si>
  <si>
    <t>太原、北京、离石等</t>
  </si>
  <si>
    <t>有关企业</t>
  </si>
  <si>
    <t>2023年龙头企业创建奖补</t>
  </si>
  <si>
    <t>对认定予以奖补国家级龙头企业1户，省级农业产业化龙头企业2户，市级农业产业化龙头企业4户。</t>
  </si>
  <si>
    <t>十、安全饮水巩固提升</t>
  </si>
  <si>
    <t>兴县村控水表安装工程（二期）</t>
  </si>
  <si>
    <t>安装村控水表546块</t>
  </si>
  <si>
    <t>15乡镇</t>
  </si>
  <si>
    <t>244村</t>
  </si>
  <si>
    <t>水利局</t>
  </si>
  <si>
    <t>县水利局</t>
  </si>
  <si>
    <t>2022年农村饮水安全巩固提升工程（标准化建设二期）</t>
  </si>
  <si>
    <t>水井、机泵房、蓄水池、管网等</t>
  </si>
  <si>
    <t>13乡镇</t>
  </si>
  <si>
    <t>29个村</t>
  </si>
  <si>
    <t>各乡镇村委</t>
  </si>
  <si>
    <t>2023年农村饮水安全巩固提升工程</t>
  </si>
  <si>
    <t>改建</t>
  </si>
  <si>
    <t>25个村</t>
  </si>
  <si>
    <t>十一、水利建设</t>
  </si>
  <si>
    <t>裴家川口村灌溉工程</t>
  </si>
  <si>
    <t>新建防渗渠道1500米，架设电线1000米。</t>
  </si>
  <si>
    <t>裴家川口村</t>
  </si>
  <si>
    <t>后北会村灌溉工程</t>
  </si>
  <si>
    <t>铺设管道1000米</t>
  </si>
  <si>
    <t>后北会村</t>
  </si>
  <si>
    <t>后彰和墕村灌溉工程</t>
  </si>
  <si>
    <t>维修</t>
  </si>
  <si>
    <t>维修防渗渠道2000米</t>
  </si>
  <si>
    <t>后彰和墕村</t>
  </si>
  <si>
    <t>裴家湾村灌溉工程</t>
  </si>
  <si>
    <t>新建灌溉渠道600米</t>
  </si>
  <si>
    <t>裴家湾村</t>
  </si>
  <si>
    <t>裴家津村灌溉工程</t>
  </si>
  <si>
    <t>新建渠道1600米，维修渠道1500米</t>
  </si>
  <si>
    <t>裴家津村</t>
  </si>
  <si>
    <t>十二、淤地坝除险加固</t>
  </si>
  <si>
    <t>兴县任家峁等10座淤地坝除险加固工程</t>
  </si>
  <si>
    <t>除险加固</t>
  </si>
  <si>
    <t>兴县任家峁等10座淤地坝除险加固，新增溢洪道工程。</t>
  </si>
  <si>
    <t>孟家坪乡、蔡家会镇</t>
  </si>
  <si>
    <t>北角上等7村</t>
  </si>
  <si>
    <t>十三、河道治理及堤防建设</t>
  </si>
  <si>
    <t>千城村排洪渠工程</t>
  </si>
  <si>
    <t>新建排洪总渠450米，支渠460米。</t>
  </si>
  <si>
    <t>孟家坪乡兴华村河道治理</t>
  </si>
  <si>
    <t>河道内铺设直径4米，高2米的水泥管道，共计150米，同时对河道进行疏浚，对局部岸坡冲刷严重的河段，进行护砌及新建堤防及相应的建筑物。</t>
  </si>
  <si>
    <t>十四、乡村建设</t>
  </si>
  <si>
    <t>2023年农村“户厕改造"建设项目</t>
  </si>
  <si>
    <t>在沿黄行政村、旅游驿站、乡村振兴示范村、乡镇所在地、中心村整村推进实施室外双瓮式、室内ECO方便器和水冲式户厕改造，全年实施“户厕改造”1500座。</t>
  </si>
  <si>
    <t>2022年厕所改造项目</t>
  </si>
  <si>
    <t>推广室外双瓮式、室内ECO方便器和水冲式户厕改造，户厕改造2345座。新建公厕10座。</t>
  </si>
  <si>
    <t>各乡镇</t>
  </si>
  <si>
    <t>瓦塘镇后石门村乡村振兴示范创建基础实施排洪渠治理建设项目</t>
  </si>
  <si>
    <t>改造村内320米排水沟渠，用于发展乡村旅游</t>
  </si>
  <si>
    <t>后石门村</t>
  </si>
  <si>
    <t>奥家湾乡二十里铺村乡村振兴示范创建环境整治项目</t>
  </si>
  <si>
    <t>对村委周边地面硬化、墙面和屋顶处理、公共环境进行整治</t>
  </si>
  <si>
    <t>廿里铺村</t>
  </si>
  <si>
    <t>乡村振兴示范创建数字乡村建设项目</t>
  </si>
  <si>
    <t>完成蔚汾镇千城村、蔡家会镇狮子洼村等7个村智慧党建、智慧农业、乡村治理数字化信息系统建设。</t>
  </si>
  <si>
    <t>蔚汾镇
蔡家崖乡
奥家湾乡
蔡家会镇
康宁镇
瓦塘镇</t>
  </si>
  <si>
    <t>千城村、石盘头村、蔡家崖村、二十里铺村、狮子洼村、花子村、后石门村</t>
  </si>
  <si>
    <t>十五、巩固脱贫攻坚成果</t>
  </si>
  <si>
    <t>2023年乡村振兴致富带头人培训</t>
  </si>
  <si>
    <t>培训致富带头人100人</t>
  </si>
  <si>
    <t>2023年“雨露计划”资助</t>
  </si>
  <si>
    <t>资助脱贫户子女高、中职在校学生1600名</t>
  </si>
  <si>
    <t>2023年脱贫人口大学生资助</t>
  </si>
  <si>
    <t>资助脱贫人口中当年考核2本B类以上大学生的学生180名</t>
  </si>
  <si>
    <t>2023年脱贫人口小额贷款贴息</t>
  </si>
  <si>
    <t>对2022年度脱贫人口小额贷款进行贴息</t>
  </si>
  <si>
    <t>2023年脱贫劳动力务工一次性交通补贴</t>
  </si>
  <si>
    <t>对脱贫劳动力在省外务工、省内县外务工给予一次性交通补贴</t>
  </si>
  <si>
    <t>兴县村级光伏帮扶产业配套道路建设项目</t>
  </si>
  <si>
    <t>对“十三五”期间建成的52座村级光伏扶贫电站硬化进站道路15.8公里，配套排水</t>
  </si>
  <si>
    <t>十六、以工代赈</t>
  </si>
  <si>
    <t>兴县圪垯上乡农村产业发展配套基础设施工程</t>
  </si>
  <si>
    <t>改建产业道路6km。</t>
  </si>
  <si>
    <t>马家山村</t>
  </si>
  <si>
    <t>兴县发展和改革局</t>
  </si>
  <si>
    <t>兴县赵家坪乡乡村道路工程</t>
  </si>
  <si>
    <t>改建1座4-6m钢筋混凝土板桥，改造水泥混凝土道路1.6公里</t>
  </si>
  <si>
    <t>赵家坪乡</t>
  </si>
  <si>
    <t>赵家坪村、武家峁村</t>
  </si>
  <si>
    <t>赵家坪乡人民政府</t>
  </si>
  <si>
    <t>兴县奥家湾乡护地坝工程</t>
  </si>
  <si>
    <t>新修护地坝600m，新建1座4-10m钢筋混凝土板桥</t>
  </si>
  <si>
    <t>奥家坪村</t>
  </si>
  <si>
    <t>兴县康宁镇河道治理工程</t>
  </si>
  <si>
    <t>新建堤防541m；新建田坎坡脚防护1471m；河道清淤疏浚1600m。</t>
  </si>
  <si>
    <t>王家会村、苇子沟村、刘家曲村</t>
  </si>
  <si>
    <t>兴县蔚汾镇千城村产业配套基础设施工程</t>
  </si>
  <si>
    <t>改建产业道路0.2km，路宽5m。包括20m便民桥1座，护堤40m。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</si>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</sst>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00_ "/>
    <numFmt numFmtId="179" formatCode="0.000_);[Red]\(0.000\)"/>
    <numFmt numFmtId="180" formatCode="#,##0_);[Red]\(#,##0\)"/>
    <numFmt numFmtId="181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49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>
      <alignment vertical="center"/>
    </xf>
    <xf numFmtId="0" fontId="2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justify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49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vertical="center" wrapText="1"/>
    </xf>
    <xf numFmtId="0" fontId="5" fillId="0" borderId="2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justify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justify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7"/>
  <sheetViews>
    <sheetView tabSelected="1" zoomScale="90" zoomScaleNormal="90" workbookViewId="0">
      <pane ySplit="5" topLeftCell="A106" activePane="bottomLeft" state="frozen"/>
      <selection/>
      <selection pane="bottomLeft" activeCell="A2" sqref="A2:W2"/>
    </sheetView>
  </sheetViews>
  <sheetFormatPr defaultColWidth="8.75" defaultRowHeight="14.4"/>
  <cols>
    <col min="1" max="1" width="5.12962962962963" style="5" customWidth="1"/>
    <col min="2" max="2" width="5.37962962962963" style="6" customWidth="1"/>
    <col min="3" max="3" width="11.8796296296296" style="5" customWidth="1"/>
    <col min="4" max="4" width="5.5" style="7" customWidth="1"/>
    <col min="5" max="5" width="41.25" style="8" customWidth="1"/>
    <col min="6" max="6" width="8.37962962962963" style="5" customWidth="1"/>
    <col min="7" max="7" width="8.25" style="5" customWidth="1"/>
    <col min="8" max="8" width="7.87962962962963" style="5" customWidth="1"/>
    <col min="9" max="9" width="8.75" style="5" customWidth="1"/>
    <col min="10" max="10" width="12.1296296296296" style="5" customWidth="1"/>
    <col min="11" max="11" width="12.712962962963" style="5" customWidth="1"/>
    <col min="12" max="12" width="11.75" style="5" customWidth="1"/>
    <col min="13" max="13" width="10.75" style="5" customWidth="1"/>
    <col min="14" max="14" width="6.5" style="5" customWidth="1"/>
    <col min="15" max="15" width="4.75" style="5" customWidth="1"/>
    <col min="16" max="16" width="12.1296296296296" style="5" customWidth="1"/>
    <col min="17" max="17" width="11.3796296296296" style="5" customWidth="1"/>
    <col min="18" max="18" width="9.37962962962963" style="5" customWidth="1"/>
    <col min="19" max="19" width="11.3796296296296" style="5" customWidth="1"/>
    <col min="20" max="20" width="9" style="5" customWidth="1"/>
    <col min="21" max="21" width="8.37962962962963" style="5" customWidth="1"/>
    <col min="22" max="22" width="8.12962962962963" style="5" customWidth="1"/>
    <col min="23" max="23" width="7.62962962962963" style="5" customWidth="1"/>
    <col min="24" max="16384" width="8.75" style="5"/>
  </cols>
  <sheetData>
    <row r="1" s="1" customFormat="1" ht="23.1" customHeight="1" spans="1:23">
      <c r="A1" s="9" t="s">
        <v>0</v>
      </c>
      <c r="B1" s="9"/>
      <c r="C1" s="9"/>
      <c r="D1" s="10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="2" customFormat="1" ht="51.95" customHeight="1" spans="1:23">
      <c r="A2" s="13" t="s">
        <v>1</v>
      </c>
      <c r="B2" s="13"/>
      <c r="C2" s="13"/>
      <c r="D2" s="14"/>
      <c r="E2" s="15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="3" customFormat="1" ht="26.1" customHeight="1" spans="1:23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/>
      <c r="H3" s="16"/>
      <c r="I3" s="16" t="s">
        <v>8</v>
      </c>
      <c r="J3" s="30" t="s">
        <v>9</v>
      </c>
      <c r="K3" s="30"/>
      <c r="L3" s="16" t="s">
        <v>10</v>
      </c>
      <c r="M3" s="16" t="s">
        <v>11</v>
      </c>
      <c r="N3" s="16"/>
      <c r="O3" s="16"/>
      <c r="P3" s="16"/>
      <c r="Q3" s="16" t="s">
        <v>12</v>
      </c>
      <c r="R3" s="16"/>
      <c r="S3" s="16"/>
      <c r="T3" s="16" t="s">
        <v>13</v>
      </c>
      <c r="U3" s="16" t="s">
        <v>14</v>
      </c>
      <c r="V3" s="16" t="s">
        <v>15</v>
      </c>
      <c r="W3" s="38" t="s">
        <v>16</v>
      </c>
    </row>
    <row r="4" s="3" customFormat="1" ht="13.5" customHeight="1" spans="1:23">
      <c r="A4" s="16"/>
      <c r="B4" s="16"/>
      <c r="C4" s="16"/>
      <c r="D4" s="16"/>
      <c r="E4" s="16"/>
      <c r="F4" s="16" t="s">
        <v>17</v>
      </c>
      <c r="G4" s="16" t="s">
        <v>18</v>
      </c>
      <c r="H4" s="16" t="s">
        <v>19</v>
      </c>
      <c r="I4" s="16"/>
      <c r="J4" s="30"/>
      <c r="K4" s="30"/>
      <c r="L4" s="16"/>
      <c r="M4" s="16" t="s">
        <v>20</v>
      </c>
      <c r="N4" s="16" t="s">
        <v>21</v>
      </c>
      <c r="O4" s="16" t="s">
        <v>22</v>
      </c>
      <c r="P4" s="16" t="s">
        <v>23</v>
      </c>
      <c r="Q4" s="16" t="s">
        <v>24</v>
      </c>
      <c r="R4" s="16" t="s">
        <v>25</v>
      </c>
      <c r="S4" s="16" t="s">
        <v>26</v>
      </c>
      <c r="T4" s="16"/>
      <c r="U4" s="16"/>
      <c r="V4" s="16"/>
      <c r="W4" s="39"/>
    </row>
    <row r="5" s="3" customFormat="1" ht="30.95" customHeight="1" spans="1:23">
      <c r="A5" s="16"/>
      <c r="B5" s="16"/>
      <c r="C5" s="16"/>
      <c r="D5" s="16"/>
      <c r="E5" s="16"/>
      <c r="F5" s="16"/>
      <c r="G5" s="16"/>
      <c r="H5" s="16"/>
      <c r="I5" s="16"/>
      <c r="J5" s="30" t="s">
        <v>27</v>
      </c>
      <c r="K5" s="30" t="s">
        <v>28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40"/>
    </row>
    <row r="6" ht="51.95" customHeight="1" spans="1:23">
      <c r="A6" s="16" t="s">
        <v>29</v>
      </c>
      <c r="B6" s="16">
        <v>1</v>
      </c>
      <c r="C6" s="17" t="s">
        <v>30</v>
      </c>
      <c r="D6" s="17" t="s">
        <v>31</v>
      </c>
      <c r="E6" s="18" t="s">
        <v>32</v>
      </c>
      <c r="F6" s="17" t="s">
        <v>33</v>
      </c>
      <c r="G6" s="17"/>
      <c r="H6" s="17"/>
      <c r="I6" s="17">
        <v>2023</v>
      </c>
      <c r="J6" s="31">
        <v>44986</v>
      </c>
      <c r="K6" s="31">
        <v>45230</v>
      </c>
      <c r="L6" s="32">
        <v>3287</v>
      </c>
      <c r="M6" s="33">
        <v>3287</v>
      </c>
      <c r="N6" s="32"/>
      <c r="O6" s="32"/>
      <c r="P6" s="34">
        <f t="shared" ref="P6:P20" si="0">L6-M6</f>
        <v>0</v>
      </c>
      <c r="Q6" s="21">
        <v>3287</v>
      </c>
      <c r="R6" s="21"/>
      <c r="S6" s="21"/>
      <c r="T6" s="21"/>
      <c r="U6" s="17" t="s">
        <v>34</v>
      </c>
      <c r="V6" s="17" t="s">
        <v>34</v>
      </c>
      <c r="W6" s="16" t="s">
        <v>34</v>
      </c>
    </row>
    <row r="7" ht="57" customHeight="1" spans="1:23">
      <c r="A7" s="16"/>
      <c r="B7" s="16">
        <v>2</v>
      </c>
      <c r="C7" s="17" t="s">
        <v>35</v>
      </c>
      <c r="D7" s="17" t="s">
        <v>31</v>
      </c>
      <c r="E7" s="18" t="s">
        <v>36</v>
      </c>
      <c r="F7" s="17" t="s">
        <v>37</v>
      </c>
      <c r="G7" s="17"/>
      <c r="H7" s="17"/>
      <c r="I7" s="17">
        <v>2023</v>
      </c>
      <c r="J7" s="31">
        <v>44986</v>
      </c>
      <c r="K7" s="31">
        <v>45230</v>
      </c>
      <c r="L7" s="32">
        <v>600</v>
      </c>
      <c r="M7" s="33">
        <v>150</v>
      </c>
      <c r="N7" s="32"/>
      <c r="O7" s="32"/>
      <c r="P7" s="34">
        <f t="shared" si="0"/>
        <v>450</v>
      </c>
      <c r="Q7" s="21"/>
      <c r="R7" s="21"/>
      <c r="S7" s="21">
        <v>150</v>
      </c>
      <c r="T7" s="21">
        <v>450</v>
      </c>
      <c r="U7" s="17" t="s">
        <v>34</v>
      </c>
      <c r="V7" s="17" t="s">
        <v>34</v>
      </c>
      <c r="W7" s="16" t="s">
        <v>34</v>
      </c>
    </row>
    <row r="8" ht="47.1" customHeight="1" spans="1:23">
      <c r="A8" s="16"/>
      <c r="B8" s="16">
        <v>3</v>
      </c>
      <c r="C8" s="17" t="s">
        <v>38</v>
      </c>
      <c r="D8" s="17" t="s">
        <v>31</v>
      </c>
      <c r="E8" s="18" t="s">
        <v>39</v>
      </c>
      <c r="F8" s="17" t="s">
        <v>37</v>
      </c>
      <c r="G8" s="17"/>
      <c r="H8" s="17"/>
      <c r="I8" s="17">
        <v>2023</v>
      </c>
      <c r="J8" s="31">
        <v>44986</v>
      </c>
      <c r="K8" s="31">
        <v>45230</v>
      </c>
      <c r="L8" s="32">
        <v>1438</v>
      </c>
      <c r="M8" s="33">
        <v>1438</v>
      </c>
      <c r="N8" s="32"/>
      <c r="O8" s="32"/>
      <c r="P8" s="34">
        <f t="shared" si="0"/>
        <v>0</v>
      </c>
      <c r="Q8" s="32">
        <v>1438</v>
      </c>
      <c r="R8" s="21"/>
      <c r="S8" s="21"/>
      <c r="T8" s="21"/>
      <c r="U8" s="17" t="s">
        <v>34</v>
      </c>
      <c r="V8" s="17" t="s">
        <v>34</v>
      </c>
      <c r="W8" s="16" t="s">
        <v>34</v>
      </c>
    </row>
    <row r="9" ht="48.95" customHeight="1" spans="1:23">
      <c r="A9" s="16"/>
      <c r="B9" s="16">
        <v>4</v>
      </c>
      <c r="C9" s="17" t="s">
        <v>40</v>
      </c>
      <c r="D9" s="17" t="s">
        <v>31</v>
      </c>
      <c r="E9" s="18" t="s">
        <v>41</v>
      </c>
      <c r="F9" s="17" t="s">
        <v>42</v>
      </c>
      <c r="G9" s="17" t="s">
        <v>43</v>
      </c>
      <c r="H9" s="17"/>
      <c r="I9" s="17">
        <v>2023</v>
      </c>
      <c r="J9" s="31">
        <v>44986</v>
      </c>
      <c r="K9" s="31">
        <v>45230</v>
      </c>
      <c r="L9" s="32">
        <v>50</v>
      </c>
      <c r="M9" s="33">
        <v>50</v>
      </c>
      <c r="N9" s="32"/>
      <c r="O9" s="32"/>
      <c r="P9" s="34">
        <f t="shared" si="0"/>
        <v>0</v>
      </c>
      <c r="Q9" s="21">
        <v>50</v>
      </c>
      <c r="R9" s="21"/>
      <c r="S9" s="21"/>
      <c r="T9" s="21"/>
      <c r="U9" s="17" t="s">
        <v>34</v>
      </c>
      <c r="V9" s="17" t="s">
        <v>34</v>
      </c>
      <c r="W9" s="16" t="s">
        <v>34</v>
      </c>
    </row>
    <row r="10" ht="72" customHeight="1" spans="1:23">
      <c r="A10" s="16"/>
      <c r="B10" s="16">
        <v>5</v>
      </c>
      <c r="C10" s="16" t="s">
        <v>44</v>
      </c>
      <c r="D10" s="16" t="s">
        <v>31</v>
      </c>
      <c r="E10" s="19" t="s">
        <v>45</v>
      </c>
      <c r="F10" s="16" t="s">
        <v>42</v>
      </c>
      <c r="G10" s="16" t="s">
        <v>46</v>
      </c>
      <c r="H10" s="16" t="s">
        <v>47</v>
      </c>
      <c r="I10" s="17">
        <v>2023</v>
      </c>
      <c r="J10" s="31">
        <v>44986</v>
      </c>
      <c r="K10" s="31">
        <v>45230</v>
      </c>
      <c r="L10" s="32">
        <v>427.9364</v>
      </c>
      <c r="M10" s="32">
        <v>427.9364</v>
      </c>
      <c r="N10" s="34"/>
      <c r="O10" s="34"/>
      <c r="P10" s="34">
        <f t="shared" si="0"/>
        <v>0</v>
      </c>
      <c r="Q10" s="34">
        <v>427</v>
      </c>
      <c r="R10" s="21"/>
      <c r="S10" s="21"/>
      <c r="T10" s="21"/>
      <c r="U10" s="16" t="s">
        <v>48</v>
      </c>
      <c r="V10" s="16" t="s">
        <v>34</v>
      </c>
      <c r="W10" s="16" t="s">
        <v>34</v>
      </c>
    </row>
    <row r="11" ht="80.1" customHeight="1" spans="1:23">
      <c r="A11" s="16"/>
      <c r="B11" s="16">
        <v>6</v>
      </c>
      <c r="C11" s="17" t="s">
        <v>49</v>
      </c>
      <c r="D11" s="17" t="s">
        <v>31</v>
      </c>
      <c r="E11" s="18" t="s">
        <v>50</v>
      </c>
      <c r="F11" s="20" t="s">
        <v>51</v>
      </c>
      <c r="G11" s="17" t="s">
        <v>52</v>
      </c>
      <c r="H11" s="17" t="s">
        <v>47</v>
      </c>
      <c r="I11" s="17">
        <v>2023</v>
      </c>
      <c r="J11" s="31">
        <v>44986</v>
      </c>
      <c r="K11" s="31">
        <v>45230</v>
      </c>
      <c r="L11" s="32">
        <v>300</v>
      </c>
      <c r="M11" s="32">
        <v>300</v>
      </c>
      <c r="N11" s="32"/>
      <c r="O11" s="32"/>
      <c r="P11" s="34">
        <f t="shared" si="0"/>
        <v>0</v>
      </c>
      <c r="Q11" s="34"/>
      <c r="R11" s="21"/>
      <c r="S11" s="21"/>
      <c r="T11" s="21">
        <v>300</v>
      </c>
      <c r="U11" s="20" t="s">
        <v>53</v>
      </c>
      <c r="V11" s="17" t="s">
        <v>34</v>
      </c>
      <c r="W11" s="16" t="s">
        <v>34</v>
      </c>
    </row>
    <row r="12" ht="74.1" customHeight="1" spans="1:23">
      <c r="A12" s="16"/>
      <c r="B12" s="16">
        <v>7</v>
      </c>
      <c r="C12" s="16" t="s">
        <v>54</v>
      </c>
      <c r="D12" s="16" t="s">
        <v>31</v>
      </c>
      <c r="E12" s="19" t="s">
        <v>55</v>
      </c>
      <c r="F12" s="16" t="s">
        <v>56</v>
      </c>
      <c r="G12" s="16" t="s">
        <v>57</v>
      </c>
      <c r="H12" s="16" t="s">
        <v>47</v>
      </c>
      <c r="I12" s="17">
        <v>2023</v>
      </c>
      <c r="J12" s="31">
        <v>44986</v>
      </c>
      <c r="K12" s="31">
        <v>45230</v>
      </c>
      <c r="L12" s="34">
        <v>232.28</v>
      </c>
      <c r="M12" s="34">
        <v>232.28</v>
      </c>
      <c r="N12" s="34"/>
      <c r="O12" s="34"/>
      <c r="P12" s="34">
        <f t="shared" si="0"/>
        <v>0</v>
      </c>
      <c r="Q12" s="21">
        <v>232</v>
      </c>
      <c r="R12" s="21"/>
      <c r="S12" s="21"/>
      <c r="T12" s="21"/>
      <c r="U12" s="16" t="s">
        <v>34</v>
      </c>
      <c r="V12" s="16" t="s">
        <v>34</v>
      </c>
      <c r="W12" s="16" t="s">
        <v>34</v>
      </c>
    </row>
    <row r="13" ht="99" customHeight="1" spans="1:23">
      <c r="A13" s="16"/>
      <c r="B13" s="16">
        <v>8</v>
      </c>
      <c r="C13" s="16" t="s">
        <v>58</v>
      </c>
      <c r="D13" s="16" t="s">
        <v>31</v>
      </c>
      <c r="E13" s="19" t="s">
        <v>59</v>
      </c>
      <c r="F13" s="16" t="s">
        <v>51</v>
      </c>
      <c r="G13" s="16" t="s">
        <v>60</v>
      </c>
      <c r="H13" s="16" t="s">
        <v>47</v>
      </c>
      <c r="I13" s="17">
        <v>2023</v>
      </c>
      <c r="J13" s="31">
        <v>44986</v>
      </c>
      <c r="K13" s="31">
        <v>45230</v>
      </c>
      <c r="L13" s="34">
        <v>235.911</v>
      </c>
      <c r="M13" s="34">
        <v>235.911</v>
      </c>
      <c r="N13" s="34"/>
      <c r="O13" s="34"/>
      <c r="P13" s="34">
        <f t="shared" si="0"/>
        <v>0</v>
      </c>
      <c r="Q13" s="21">
        <v>235</v>
      </c>
      <c r="R13" s="21"/>
      <c r="S13" s="21"/>
      <c r="T13" s="21"/>
      <c r="U13" s="16" t="s">
        <v>34</v>
      </c>
      <c r="V13" s="16" t="s">
        <v>34</v>
      </c>
      <c r="W13" s="16" t="s">
        <v>34</v>
      </c>
    </row>
    <row r="14" ht="93.95" customHeight="1" spans="1:23">
      <c r="A14" s="16"/>
      <c r="B14" s="16">
        <v>9</v>
      </c>
      <c r="C14" s="16" t="s">
        <v>61</v>
      </c>
      <c r="D14" s="16" t="s">
        <v>31</v>
      </c>
      <c r="E14" s="19" t="s">
        <v>62</v>
      </c>
      <c r="F14" s="16" t="s">
        <v>42</v>
      </c>
      <c r="G14" s="16"/>
      <c r="H14" s="16"/>
      <c r="I14" s="17">
        <v>2023</v>
      </c>
      <c r="J14" s="31">
        <v>44986</v>
      </c>
      <c r="K14" s="31">
        <v>45230</v>
      </c>
      <c r="L14" s="34">
        <v>500</v>
      </c>
      <c r="M14" s="34">
        <v>500</v>
      </c>
      <c r="N14" s="34"/>
      <c r="O14" s="34"/>
      <c r="P14" s="34">
        <f t="shared" si="0"/>
        <v>0</v>
      </c>
      <c r="Q14" s="41"/>
      <c r="R14" s="21">
        <v>300</v>
      </c>
      <c r="S14" s="21"/>
      <c r="T14" s="21"/>
      <c r="U14" s="20" t="s">
        <v>63</v>
      </c>
      <c r="V14" s="20" t="s">
        <v>63</v>
      </c>
      <c r="W14" s="16" t="s">
        <v>64</v>
      </c>
    </row>
    <row r="15" ht="86.1" customHeight="1" spans="1:23">
      <c r="A15" s="16"/>
      <c r="B15" s="16">
        <v>10</v>
      </c>
      <c r="C15" s="17" t="s">
        <v>65</v>
      </c>
      <c r="D15" s="17" t="s">
        <v>31</v>
      </c>
      <c r="E15" s="19" t="s">
        <v>66</v>
      </c>
      <c r="F15" s="17" t="s">
        <v>67</v>
      </c>
      <c r="G15" s="17" t="s">
        <v>68</v>
      </c>
      <c r="H15" s="17" t="s">
        <v>47</v>
      </c>
      <c r="I15" s="17">
        <v>2023</v>
      </c>
      <c r="J15" s="31">
        <v>44986</v>
      </c>
      <c r="K15" s="31">
        <v>45230</v>
      </c>
      <c r="L15" s="34">
        <v>1997</v>
      </c>
      <c r="M15" s="34">
        <v>1997</v>
      </c>
      <c r="N15" s="32"/>
      <c r="O15" s="32"/>
      <c r="P15" s="34">
        <f t="shared" si="0"/>
        <v>0</v>
      </c>
      <c r="Q15" s="21">
        <v>200</v>
      </c>
      <c r="R15" s="21"/>
      <c r="S15" s="21"/>
      <c r="T15" s="21"/>
      <c r="U15" s="17" t="s">
        <v>69</v>
      </c>
      <c r="V15" s="17" t="s">
        <v>69</v>
      </c>
      <c r="W15" s="16" t="s">
        <v>34</v>
      </c>
    </row>
    <row r="16" s="4" customFormat="1" ht="27" customHeight="1" spans="1:23">
      <c r="A16" s="16"/>
      <c r="B16" s="16" t="s">
        <v>70</v>
      </c>
      <c r="C16" s="16"/>
      <c r="D16" s="17"/>
      <c r="E16" s="18"/>
      <c r="F16" s="17"/>
      <c r="G16" s="17"/>
      <c r="H16" s="17"/>
      <c r="I16" s="17"/>
      <c r="J16" s="31"/>
      <c r="K16" s="31"/>
      <c r="L16" s="32">
        <f>SUM(L6:L15)</f>
        <v>9068.1274</v>
      </c>
      <c r="M16" s="32">
        <f>SUM(M6:M15)</f>
        <v>8618.1274</v>
      </c>
      <c r="N16" s="32"/>
      <c r="O16" s="32"/>
      <c r="P16" s="34">
        <f t="shared" si="0"/>
        <v>450</v>
      </c>
      <c r="Q16" s="21">
        <f>SUM(Q6:Q15)</f>
        <v>5869</v>
      </c>
      <c r="R16" s="21">
        <f>SUM(R6:R15)</f>
        <v>300</v>
      </c>
      <c r="S16" s="21">
        <f>SUM(S6:S15)</f>
        <v>150</v>
      </c>
      <c r="T16" s="21">
        <f>SUM(T6:T15)</f>
        <v>750</v>
      </c>
      <c r="U16" s="17"/>
      <c r="V16" s="17"/>
      <c r="W16" s="16"/>
    </row>
    <row r="17" ht="213" customHeight="1" spans="1:23">
      <c r="A17" s="17" t="s">
        <v>71</v>
      </c>
      <c r="B17" s="17">
        <v>11</v>
      </c>
      <c r="C17" s="17" t="s">
        <v>72</v>
      </c>
      <c r="D17" s="17" t="s">
        <v>31</v>
      </c>
      <c r="E17" s="18" t="s">
        <v>73</v>
      </c>
      <c r="F17" s="17" t="s">
        <v>74</v>
      </c>
      <c r="G17" s="17" t="s">
        <v>75</v>
      </c>
      <c r="H17" s="17" t="s">
        <v>47</v>
      </c>
      <c r="I17" s="17">
        <v>2023</v>
      </c>
      <c r="J17" s="31">
        <v>44986</v>
      </c>
      <c r="K17" s="31">
        <v>45230</v>
      </c>
      <c r="L17" s="32">
        <v>1650</v>
      </c>
      <c r="M17" s="32">
        <v>1650</v>
      </c>
      <c r="N17" s="32"/>
      <c r="O17" s="32"/>
      <c r="P17" s="34">
        <f t="shared" si="0"/>
        <v>0</v>
      </c>
      <c r="Q17" s="21"/>
      <c r="R17" s="21">
        <v>689</v>
      </c>
      <c r="S17" s="21">
        <v>99</v>
      </c>
      <c r="T17" s="21"/>
      <c r="U17" s="17" t="s">
        <v>76</v>
      </c>
      <c r="V17" s="16" t="s">
        <v>77</v>
      </c>
      <c r="W17" s="16" t="s">
        <v>34</v>
      </c>
    </row>
    <row r="18" ht="84" customHeight="1" spans="1:23">
      <c r="A18" s="17"/>
      <c r="B18" s="17">
        <v>12</v>
      </c>
      <c r="C18" s="17" t="s">
        <v>78</v>
      </c>
      <c r="D18" s="17" t="s">
        <v>31</v>
      </c>
      <c r="E18" s="18" t="s">
        <v>79</v>
      </c>
      <c r="F18" s="17" t="s">
        <v>80</v>
      </c>
      <c r="G18" s="17" t="s">
        <v>81</v>
      </c>
      <c r="H18" s="16" t="s">
        <v>47</v>
      </c>
      <c r="I18" s="17">
        <v>2023</v>
      </c>
      <c r="J18" s="31">
        <v>44986</v>
      </c>
      <c r="K18" s="31">
        <v>45230</v>
      </c>
      <c r="L18" s="33">
        <v>220</v>
      </c>
      <c r="M18" s="32">
        <v>220</v>
      </c>
      <c r="N18" s="32"/>
      <c r="O18" s="32"/>
      <c r="P18" s="34">
        <f t="shared" si="0"/>
        <v>0</v>
      </c>
      <c r="Q18" s="21">
        <v>100</v>
      </c>
      <c r="R18" s="21"/>
      <c r="S18" s="21"/>
      <c r="T18" s="21"/>
      <c r="U18" s="17" t="s">
        <v>82</v>
      </c>
      <c r="V18" s="16" t="s">
        <v>83</v>
      </c>
      <c r="W18" s="16" t="s">
        <v>34</v>
      </c>
    </row>
    <row r="19" ht="51" customHeight="1" spans="1:23">
      <c r="A19" s="17"/>
      <c r="B19" s="17">
        <v>13</v>
      </c>
      <c r="C19" s="17" t="s">
        <v>84</v>
      </c>
      <c r="D19" s="17" t="s">
        <v>31</v>
      </c>
      <c r="E19" s="18" t="s">
        <v>85</v>
      </c>
      <c r="F19" s="17" t="s">
        <v>80</v>
      </c>
      <c r="G19" s="17" t="s">
        <v>86</v>
      </c>
      <c r="H19" s="16" t="s">
        <v>47</v>
      </c>
      <c r="I19" s="17">
        <v>2023</v>
      </c>
      <c r="J19" s="31">
        <v>44986</v>
      </c>
      <c r="K19" s="31">
        <v>45230</v>
      </c>
      <c r="L19" s="33">
        <v>130</v>
      </c>
      <c r="M19" s="32">
        <f>65*2</f>
        <v>130</v>
      </c>
      <c r="N19" s="32"/>
      <c r="O19" s="32"/>
      <c r="P19" s="34">
        <f t="shared" si="0"/>
        <v>0</v>
      </c>
      <c r="Q19" s="21"/>
      <c r="R19" s="21">
        <v>130</v>
      </c>
      <c r="S19" s="21"/>
      <c r="T19" s="21"/>
      <c r="U19" s="17" t="s">
        <v>87</v>
      </c>
      <c r="V19" s="16" t="s">
        <v>34</v>
      </c>
      <c r="W19" s="16" t="s">
        <v>34</v>
      </c>
    </row>
    <row r="20" ht="57" customHeight="1" spans="1:23">
      <c r="A20" s="17"/>
      <c r="B20" s="17">
        <v>14</v>
      </c>
      <c r="C20" s="17" t="s">
        <v>88</v>
      </c>
      <c r="D20" s="17" t="s">
        <v>89</v>
      </c>
      <c r="E20" s="18" t="s">
        <v>90</v>
      </c>
      <c r="F20" s="17" t="s">
        <v>91</v>
      </c>
      <c r="G20" s="17" t="s">
        <v>75</v>
      </c>
      <c r="H20" s="17" t="s">
        <v>47</v>
      </c>
      <c r="I20" s="17">
        <v>2023</v>
      </c>
      <c r="J20" s="31">
        <v>44986</v>
      </c>
      <c r="K20" s="31">
        <v>45230</v>
      </c>
      <c r="L20" s="32">
        <v>142.5</v>
      </c>
      <c r="M20" s="32">
        <v>142.5</v>
      </c>
      <c r="N20" s="32"/>
      <c r="O20" s="32"/>
      <c r="P20" s="34">
        <f t="shared" si="0"/>
        <v>0</v>
      </c>
      <c r="Q20" s="21"/>
      <c r="R20" s="21">
        <v>142</v>
      </c>
      <c r="S20" s="21"/>
      <c r="T20" s="21"/>
      <c r="U20" s="17" t="s">
        <v>76</v>
      </c>
      <c r="V20" s="16" t="s">
        <v>34</v>
      </c>
      <c r="W20" s="16" t="s">
        <v>34</v>
      </c>
    </row>
    <row r="21" ht="63" customHeight="1" spans="1:23">
      <c r="A21" s="17"/>
      <c r="B21" s="17">
        <v>15</v>
      </c>
      <c r="C21" s="17" t="s">
        <v>92</v>
      </c>
      <c r="D21" s="17" t="s">
        <v>31</v>
      </c>
      <c r="E21" s="18" t="s">
        <v>93</v>
      </c>
      <c r="F21" s="17" t="s">
        <v>74</v>
      </c>
      <c r="G21" s="17" t="s">
        <v>75</v>
      </c>
      <c r="H21" s="17" t="s">
        <v>47</v>
      </c>
      <c r="I21" s="17">
        <v>2023</v>
      </c>
      <c r="J21" s="31">
        <v>44986</v>
      </c>
      <c r="K21" s="31">
        <v>45230</v>
      </c>
      <c r="L21" s="32">
        <v>460</v>
      </c>
      <c r="M21" s="32">
        <f>230*2</f>
        <v>460</v>
      </c>
      <c r="N21" s="32"/>
      <c r="O21" s="32"/>
      <c r="P21" s="34">
        <f t="shared" ref="P21:P31" si="1">L21-M21</f>
        <v>0</v>
      </c>
      <c r="Q21" s="21"/>
      <c r="R21" s="21"/>
      <c r="S21" s="21">
        <v>460</v>
      </c>
      <c r="T21" s="21"/>
      <c r="U21" s="17" t="s">
        <v>76</v>
      </c>
      <c r="V21" s="16" t="s">
        <v>34</v>
      </c>
      <c r="W21" s="16" t="s">
        <v>34</v>
      </c>
    </row>
    <row r="22" ht="63" customHeight="1" spans="1:23">
      <c r="A22" s="17"/>
      <c r="B22" s="17">
        <v>16</v>
      </c>
      <c r="C22" s="17" t="s">
        <v>94</v>
      </c>
      <c r="D22" s="17" t="s">
        <v>31</v>
      </c>
      <c r="E22" s="18" t="s">
        <v>95</v>
      </c>
      <c r="F22" s="17" t="s">
        <v>96</v>
      </c>
      <c r="G22" s="17" t="s">
        <v>97</v>
      </c>
      <c r="H22" s="16" t="s">
        <v>47</v>
      </c>
      <c r="I22" s="17">
        <v>2023</v>
      </c>
      <c r="J22" s="31">
        <v>44986</v>
      </c>
      <c r="K22" s="31">
        <v>45230</v>
      </c>
      <c r="L22" s="33">
        <v>180</v>
      </c>
      <c r="M22" s="32">
        <f>90*2</f>
        <v>180</v>
      </c>
      <c r="N22" s="32"/>
      <c r="O22" s="32"/>
      <c r="P22" s="34">
        <f t="shared" si="1"/>
        <v>0</v>
      </c>
      <c r="Q22" s="21"/>
      <c r="R22" s="21"/>
      <c r="S22" s="21">
        <v>180</v>
      </c>
      <c r="T22" s="21"/>
      <c r="U22" s="17" t="s">
        <v>98</v>
      </c>
      <c r="V22" s="16" t="s">
        <v>34</v>
      </c>
      <c r="W22" s="16" t="s">
        <v>34</v>
      </c>
    </row>
    <row r="23" ht="54.95" customHeight="1" spans="1:23">
      <c r="A23" s="17"/>
      <c r="B23" s="17">
        <v>17</v>
      </c>
      <c r="C23" s="17" t="s">
        <v>99</v>
      </c>
      <c r="D23" s="17" t="s">
        <v>31</v>
      </c>
      <c r="E23" s="18" t="s">
        <v>100</v>
      </c>
      <c r="F23" s="17" t="s">
        <v>101</v>
      </c>
      <c r="G23" s="17" t="s">
        <v>102</v>
      </c>
      <c r="H23" s="17" t="s">
        <v>47</v>
      </c>
      <c r="I23" s="17">
        <v>2023</v>
      </c>
      <c r="J23" s="31">
        <v>44986</v>
      </c>
      <c r="K23" s="31">
        <v>45230</v>
      </c>
      <c r="L23" s="35">
        <v>40</v>
      </c>
      <c r="M23" s="35">
        <f>40</f>
        <v>40</v>
      </c>
      <c r="N23" s="32"/>
      <c r="O23" s="35"/>
      <c r="P23" s="34">
        <f t="shared" si="1"/>
        <v>0</v>
      </c>
      <c r="Q23" s="21"/>
      <c r="R23" s="21"/>
      <c r="S23" s="21">
        <v>40</v>
      </c>
      <c r="T23" s="21"/>
      <c r="U23" s="17" t="s">
        <v>103</v>
      </c>
      <c r="V23" s="16" t="s">
        <v>34</v>
      </c>
      <c r="W23" s="16" t="s">
        <v>34</v>
      </c>
    </row>
    <row r="24" ht="62.1" customHeight="1" spans="1:23">
      <c r="A24" s="17"/>
      <c r="B24" s="17">
        <v>18</v>
      </c>
      <c r="C24" s="17" t="s">
        <v>104</v>
      </c>
      <c r="D24" s="17" t="s">
        <v>31</v>
      </c>
      <c r="E24" s="18" t="s">
        <v>105</v>
      </c>
      <c r="F24" s="17" t="s">
        <v>74</v>
      </c>
      <c r="G24" s="17" t="s">
        <v>106</v>
      </c>
      <c r="H24" s="21" t="s">
        <v>47</v>
      </c>
      <c r="I24" s="17">
        <v>2023</v>
      </c>
      <c r="J24" s="31">
        <v>44986</v>
      </c>
      <c r="K24" s="31">
        <v>45230</v>
      </c>
      <c r="L24" s="36">
        <v>70</v>
      </c>
      <c r="M24" s="36">
        <v>70</v>
      </c>
      <c r="N24" s="36"/>
      <c r="O24" s="36"/>
      <c r="P24" s="34">
        <f t="shared" si="1"/>
        <v>0</v>
      </c>
      <c r="Q24" s="21"/>
      <c r="R24" s="21"/>
      <c r="S24" s="21">
        <v>70</v>
      </c>
      <c r="T24" s="21"/>
      <c r="U24" s="17" t="s">
        <v>107</v>
      </c>
      <c r="V24" s="16" t="s">
        <v>34</v>
      </c>
      <c r="W24" s="16" t="s">
        <v>34</v>
      </c>
    </row>
    <row r="25" ht="63.95" customHeight="1" spans="1:23">
      <c r="A25" s="17"/>
      <c r="B25" s="17">
        <v>19</v>
      </c>
      <c r="C25" s="17" t="s">
        <v>108</v>
      </c>
      <c r="D25" s="21" t="s">
        <v>31</v>
      </c>
      <c r="E25" s="22" t="s">
        <v>109</v>
      </c>
      <c r="F25" s="21" t="s">
        <v>74</v>
      </c>
      <c r="G25" s="21" t="s">
        <v>110</v>
      </c>
      <c r="H25" s="21" t="s">
        <v>47</v>
      </c>
      <c r="I25" s="17">
        <v>2023</v>
      </c>
      <c r="J25" s="31">
        <v>44986</v>
      </c>
      <c r="K25" s="31">
        <v>45230</v>
      </c>
      <c r="L25" s="36">
        <v>30</v>
      </c>
      <c r="M25" s="36">
        <v>30</v>
      </c>
      <c r="N25" s="36"/>
      <c r="O25" s="36"/>
      <c r="P25" s="34">
        <f t="shared" si="1"/>
        <v>0</v>
      </c>
      <c r="Q25" s="21"/>
      <c r="R25" s="21"/>
      <c r="S25" s="21">
        <v>30</v>
      </c>
      <c r="T25" s="21"/>
      <c r="U25" s="17" t="s">
        <v>111</v>
      </c>
      <c r="V25" s="16" t="s">
        <v>34</v>
      </c>
      <c r="W25" s="16" t="s">
        <v>34</v>
      </c>
    </row>
    <row r="26" ht="69.95" customHeight="1" spans="1:23">
      <c r="A26" s="17"/>
      <c r="B26" s="17">
        <v>20</v>
      </c>
      <c r="C26" s="17" t="s">
        <v>112</v>
      </c>
      <c r="D26" s="21" t="s">
        <v>31</v>
      </c>
      <c r="E26" s="22" t="s">
        <v>109</v>
      </c>
      <c r="F26" s="21" t="s">
        <v>74</v>
      </c>
      <c r="G26" s="21" t="s">
        <v>113</v>
      </c>
      <c r="H26" s="21" t="s">
        <v>47</v>
      </c>
      <c r="I26" s="17">
        <v>2023</v>
      </c>
      <c r="J26" s="31">
        <v>44986</v>
      </c>
      <c r="K26" s="31">
        <v>45230</v>
      </c>
      <c r="L26" s="36">
        <v>30</v>
      </c>
      <c r="M26" s="36">
        <v>30</v>
      </c>
      <c r="N26" s="36"/>
      <c r="O26" s="36"/>
      <c r="P26" s="34">
        <f t="shared" si="1"/>
        <v>0</v>
      </c>
      <c r="Q26" s="21"/>
      <c r="R26" s="21"/>
      <c r="S26" s="21">
        <v>30</v>
      </c>
      <c r="T26" s="21"/>
      <c r="U26" s="17" t="s">
        <v>114</v>
      </c>
      <c r="V26" s="16" t="s">
        <v>34</v>
      </c>
      <c r="W26" s="16" t="s">
        <v>34</v>
      </c>
    </row>
    <row r="27" ht="63" customHeight="1" spans="1:23">
      <c r="A27" s="17" t="s">
        <v>71</v>
      </c>
      <c r="B27" s="17">
        <v>21</v>
      </c>
      <c r="C27" s="17" t="s">
        <v>115</v>
      </c>
      <c r="D27" s="17" t="s">
        <v>31</v>
      </c>
      <c r="E27" s="22" t="s">
        <v>116</v>
      </c>
      <c r="F27" s="17" t="s">
        <v>96</v>
      </c>
      <c r="G27" s="17" t="s">
        <v>117</v>
      </c>
      <c r="H27" s="16" t="s">
        <v>47</v>
      </c>
      <c r="I27" s="17">
        <v>2023</v>
      </c>
      <c r="J27" s="31">
        <v>44986</v>
      </c>
      <c r="K27" s="31">
        <v>45230</v>
      </c>
      <c r="L27" s="36">
        <v>27</v>
      </c>
      <c r="M27" s="36">
        <v>27</v>
      </c>
      <c r="N27" s="32"/>
      <c r="O27" s="32"/>
      <c r="P27" s="34">
        <f t="shared" si="1"/>
        <v>0</v>
      </c>
      <c r="Q27" s="21"/>
      <c r="R27" s="21"/>
      <c r="S27" s="21">
        <v>27</v>
      </c>
      <c r="T27" s="21"/>
      <c r="U27" s="17" t="s">
        <v>118</v>
      </c>
      <c r="V27" s="16" t="s">
        <v>34</v>
      </c>
      <c r="W27" s="16" t="s">
        <v>34</v>
      </c>
    </row>
    <row r="28" ht="42" customHeight="1" spans="1:23">
      <c r="A28" s="17"/>
      <c r="B28" s="17">
        <v>22</v>
      </c>
      <c r="C28" s="17" t="s">
        <v>119</v>
      </c>
      <c r="D28" s="17" t="s">
        <v>31</v>
      </c>
      <c r="E28" s="18" t="s">
        <v>120</v>
      </c>
      <c r="F28" s="17" t="s">
        <v>74</v>
      </c>
      <c r="G28" s="17" t="s">
        <v>75</v>
      </c>
      <c r="H28" s="21" t="s">
        <v>47</v>
      </c>
      <c r="I28" s="17">
        <v>2023</v>
      </c>
      <c r="J28" s="31">
        <v>44986</v>
      </c>
      <c r="K28" s="31">
        <v>45230</v>
      </c>
      <c r="L28" s="36">
        <v>8.4</v>
      </c>
      <c r="M28" s="36">
        <f>28*0.3</f>
        <v>8.4</v>
      </c>
      <c r="N28" s="36"/>
      <c r="O28" s="36"/>
      <c r="P28" s="34">
        <f t="shared" si="1"/>
        <v>0</v>
      </c>
      <c r="Q28" s="21"/>
      <c r="R28" s="21"/>
      <c r="S28" s="21">
        <v>8</v>
      </c>
      <c r="T28" s="21"/>
      <c r="U28" s="17" t="s">
        <v>121</v>
      </c>
      <c r="V28" s="16" t="s">
        <v>34</v>
      </c>
      <c r="W28" s="16" t="s">
        <v>34</v>
      </c>
    </row>
    <row r="29" ht="66" customHeight="1" spans="1:23">
      <c r="A29" s="17"/>
      <c r="B29" s="17">
        <v>23</v>
      </c>
      <c r="C29" s="17" t="s">
        <v>122</v>
      </c>
      <c r="D29" s="17" t="s">
        <v>31</v>
      </c>
      <c r="E29" s="18" t="s">
        <v>123</v>
      </c>
      <c r="F29" s="17" t="s">
        <v>124</v>
      </c>
      <c r="G29" s="17" t="s">
        <v>125</v>
      </c>
      <c r="H29" s="16" t="s">
        <v>47</v>
      </c>
      <c r="I29" s="17">
        <v>2023</v>
      </c>
      <c r="J29" s="31">
        <v>44986</v>
      </c>
      <c r="K29" s="31">
        <v>45230</v>
      </c>
      <c r="L29" s="33">
        <v>98</v>
      </c>
      <c r="M29" s="32">
        <v>18</v>
      </c>
      <c r="N29" s="32"/>
      <c r="O29" s="32"/>
      <c r="P29" s="34">
        <f t="shared" si="1"/>
        <v>80</v>
      </c>
      <c r="Q29" s="21"/>
      <c r="R29" s="21"/>
      <c r="S29" s="21">
        <v>18</v>
      </c>
      <c r="T29" s="21"/>
      <c r="U29" s="17" t="s">
        <v>126</v>
      </c>
      <c r="V29" s="16" t="s">
        <v>34</v>
      </c>
      <c r="W29" s="16" t="s">
        <v>34</v>
      </c>
    </row>
    <row r="30" ht="41.1" customHeight="1" spans="1:23">
      <c r="A30" s="17"/>
      <c r="B30" s="17">
        <v>24</v>
      </c>
      <c r="C30" s="17" t="s">
        <v>127</v>
      </c>
      <c r="D30" s="17" t="s">
        <v>31</v>
      </c>
      <c r="E30" s="18" t="s">
        <v>128</v>
      </c>
      <c r="F30" s="17" t="s">
        <v>129</v>
      </c>
      <c r="G30" s="17" t="s">
        <v>130</v>
      </c>
      <c r="H30" s="16"/>
      <c r="I30" s="16">
        <v>2022</v>
      </c>
      <c r="J30" s="31">
        <v>44986</v>
      </c>
      <c r="K30" s="31">
        <v>45230</v>
      </c>
      <c r="L30" s="32">
        <v>64</v>
      </c>
      <c r="M30" s="34">
        <v>19.2</v>
      </c>
      <c r="N30" s="34"/>
      <c r="O30" s="34"/>
      <c r="P30" s="34">
        <f t="shared" si="1"/>
        <v>44.8</v>
      </c>
      <c r="Q30" s="21"/>
      <c r="R30" s="21"/>
      <c r="S30" s="21">
        <v>19</v>
      </c>
      <c r="T30" s="21"/>
      <c r="U30" s="17" t="s">
        <v>131</v>
      </c>
      <c r="V30" s="16" t="s">
        <v>34</v>
      </c>
      <c r="W30" s="16" t="s">
        <v>34</v>
      </c>
    </row>
    <row r="31" ht="63" customHeight="1" spans="1:23">
      <c r="A31" s="17"/>
      <c r="B31" s="17">
        <v>25</v>
      </c>
      <c r="C31" s="17" t="s">
        <v>132</v>
      </c>
      <c r="D31" s="17" t="s">
        <v>89</v>
      </c>
      <c r="E31" s="18" t="s">
        <v>133</v>
      </c>
      <c r="F31" s="17" t="s">
        <v>129</v>
      </c>
      <c r="G31" s="17" t="s">
        <v>130</v>
      </c>
      <c r="H31" s="16"/>
      <c r="I31" s="17">
        <v>2023</v>
      </c>
      <c r="J31" s="31">
        <v>44986</v>
      </c>
      <c r="K31" s="31">
        <v>45230</v>
      </c>
      <c r="L31" s="32">
        <v>91.6</v>
      </c>
      <c r="M31" s="34">
        <v>91.6</v>
      </c>
      <c r="N31" s="34"/>
      <c r="O31" s="34"/>
      <c r="P31" s="34">
        <f t="shared" si="1"/>
        <v>0</v>
      </c>
      <c r="Q31" s="21">
        <v>91.6</v>
      </c>
      <c r="R31" s="21"/>
      <c r="S31" s="21"/>
      <c r="T31" s="21"/>
      <c r="U31" s="16" t="s">
        <v>134</v>
      </c>
      <c r="V31" s="16" t="s">
        <v>34</v>
      </c>
      <c r="W31" s="16" t="s">
        <v>34</v>
      </c>
    </row>
    <row r="32" ht="63" customHeight="1" spans="1:25">
      <c r="A32" s="17"/>
      <c r="B32" s="17">
        <v>26</v>
      </c>
      <c r="C32" s="17" t="s">
        <v>135</v>
      </c>
      <c r="D32" s="17" t="s">
        <v>31</v>
      </c>
      <c r="E32" s="18" t="s">
        <v>136</v>
      </c>
      <c r="F32" s="17" t="s">
        <v>74</v>
      </c>
      <c r="G32" s="17" t="s">
        <v>75</v>
      </c>
      <c r="H32" s="17" t="s">
        <v>47</v>
      </c>
      <c r="I32" s="17">
        <v>2023</v>
      </c>
      <c r="J32" s="31">
        <v>45017</v>
      </c>
      <c r="K32" s="31">
        <v>45230</v>
      </c>
      <c r="L32" s="32">
        <v>300</v>
      </c>
      <c r="M32" s="32">
        <v>300</v>
      </c>
      <c r="N32" s="32"/>
      <c r="O32" s="32"/>
      <c r="P32" s="34"/>
      <c r="Q32" s="21"/>
      <c r="R32" s="21">
        <v>300</v>
      </c>
      <c r="S32" s="21"/>
      <c r="T32" s="21"/>
      <c r="U32" s="17" t="s">
        <v>76</v>
      </c>
      <c r="V32" s="16" t="s">
        <v>77</v>
      </c>
      <c r="W32" s="16" t="s">
        <v>64</v>
      </c>
      <c r="X32" s="42"/>
      <c r="Y32" s="42"/>
    </row>
    <row r="33" ht="65.1" customHeight="1" spans="1:23">
      <c r="A33" s="17"/>
      <c r="B33" s="17">
        <v>27</v>
      </c>
      <c r="C33" s="17" t="s">
        <v>137</v>
      </c>
      <c r="D33" s="17" t="s">
        <v>31</v>
      </c>
      <c r="E33" s="18" t="s">
        <v>138</v>
      </c>
      <c r="F33" s="17" t="s">
        <v>96</v>
      </c>
      <c r="G33" s="17" t="s">
        <v>139</v>
      </c>
      <c r="H33" s="16" t="s">
        <v>47</v>
      </c>
      <c r="I33" s="17">
        <v>2023</v>
      </c>
      <c r="J33" s="31">
        <v>44986</v>
      </c>
      <c r="K33" s="31">
        <v>45230</v>
      </c>
      <c r="L33" s="33">
        <v>12</v>
      </c>
      <c r="M33" s="32">
        <v>6</v>
      </c>
      <c r="N33" s="32"/>
      <c r="O33" s="32"/>
      <c r="P33" s="34">
        <f t="shared" ref="P33:P42" si="2">L33-M33</f>
        <v>6</v>
      </c>
      <c r="Q33" s="21"/>
      <c r="R33" s="21"/>
      <c r="S33" s="21">
        <v>6</v>
      </c>
      <c r="T33" s="21"/>
      <c r="U33" s="17" t="s">
        <v>140</v>
      </c>
      <c r="V33" s="16" t="s">
        <v>34</v>
      </c>
      <c r="W33" s="16" t="s">
        <v>34</v>
      </c>
    </row>
    <row r="34" s="4" customFormat="1" ht="27" customHeight="1" spans="1:23">
      <c r="A34" s="17"/>
      <c r="B34" s="16" t="s">
        <v>70</v>
      </c>
      <c r="C34" s="16"/>
      <c r="D34" s="17"/>
      <c r="E34" s="18"/>
      <c r="F34" s="17"/>
      <c r="G34" s="17"/>
      <c r="H34" s="16"/>
      <c r="I34" s="17"/>
      <c r="J34" s="17"/>
      <c r="K34" s="17"/>
      <c r="L34" s="32">
        <f>SUM(L17:L33)</f>
        <v>3553.5</v>
      </c>
      <c r="M34" s="32">
        <f>SUM(M17:M33)</f>
        <v>3422.7</v>
      </c>
      <c r="N34" s="32"/>
      <c r="O34" s="32"/>
      <c r="P34" s="34">
        <f t="shared" si="2"/>
        <v>130.8</v>
      </c>
      <c r="Q34" s="21">
        <f>SUM(Q17:Q33)</f>
        <v>191.6</v>
      </c>
      <c r="R34" s="21">
        <f>SUM(R17:R33)</f>
        <v>1261</v>
      </c>
      <c r="S34" s="21">
        <f>SUM(S17:S33)</f>
        <v>987</v>
      </c>
      <c r="T34" s="21">
        <f>SUM(T17:T33)</f>
        <v>0</v>
      </c>
      <c r="U34" s="17"/>
      <c r="V34" s="17"/>
      <c r="W34" s="21"/>
    </row>
    <row r="35" ht="53.1" customHeight="1" spans="1:23">
      <c r="A35" s="17" t="s">
        <v>141</v>
      </c>
      <c r="B35" s="17">
        <v>28</v>
      </c>
      <c r="C35" s="17" t="s">
        <v>142</v>
      </c>
      <c r="D35" s="17" t="s">
        <v>31</v>
      </c>
      <c r="E35" s="18" t="s">
        <v>143</v>
      </c>
      <c r="F35" s="17" t="s">
        <v>144</v>
      </c>
      <c r="G35" s="17"/>
      <c r="H35" s="17"/>
      <c r="I35" s="17">
        <v>2023</v>
      </c>
      <c r="J35" s="31">
        <v>44986</v>
      </c>
      <c r="K35" s="31">
        <v>45230</v>
      </c>
      <c r="L35" s="32">
        <v>240</v>
      </c>
      <c r="M35" s="32">
        <v>240</v>
      </c>
      <c r="N35" s="32"/>
      <c r="O35" s="32"/>
      <c r="P35" s="34">
        <f t="shared" si="2"/>
        <v>0</v>
      </c>
      <c r="Q35" s="21">
        <v>240</v>
      </c>
      <c r="R35" s="21"/>
      <c r="S35" s="21"/>
      <c r="T35" s="21"/>
      <c r="U35" s="17" t="s">
        <v>34</v>
      </c>
      <c r="V35" s="17" t="s">
        <v>34</v>
      </c>
      <c r="W35" s="16" t="s">
        <v>34</v>
      </c>
    </row>
    <row r="36" ht="57" customHeight="1" spans="1:23">
      <c r="A36" s="17"/>
      <c r="B36" s="17">
        <v>29</v>
      </c>
      <c r="C36" s="16" t="s">
        <v>145</v>
      </c>
      <c r="D36" s="16" t="s">
        <v>89</v>
      </c>
      <c r="E36" s="19" t="s">
        <v>146</v>
      </c>
      <c r="F36" s="16" t="s">
        <v>147</v>
      </c>
      <c r="G36" s="16" t="s">
        <v>148</v>
      </c>
      <c r="H36" s="16" t="s">
        <v>47</v>
      </c>
      <c r="I36" s="17">
        <v>2023</v>
      </c>
      <c r="J36" s="31">
        <v>44986</v>
      </c>
      <c r="K36" s="31">
        <v>45230</v>
      </c>
      <c r="L36" s="34">
        <v>247</v>
      </c>
      <c r="M36" s="32">
        <v>247</v>
      </c>
      <c r="N36" s="32"/>
      <c r="O36" s="34"/>
      <c r="P36" s="34">
        <f t="shared" si="2"/>
        <v>0</v>
      </c>
      <c r="Q36" s="21">
        <v>150</v>
      </c>
      <c r="R36" s="21"/>
      <c r="S36" s="21">
        <v>97</v>
      </c>
      <c r="T36" s="21"/>
      <c r="U36" s="16" t="s">
        <v>149</v>
      </c>
      <c r="V36" s="16" t="s">
        <v>149</v>
      </c>
      <c r="W36" s="16" t="s">
        <v>34</v>
      </c>
    </row>
    <row r="37" ht="87" customHeight="1" spans="1:23">
      <c r="A37" s="17"/>
      <c r="B37" s="17">
        <v>30</v>
      </c>
      <c r="C37" s="16" t="s">
        <v>150</v>
      </c>
      <c r="D37" s="16" t="s">
        <v>89</v>
      </c>
      <c r="E37" s="19" t="s">
        <v>151</v>
      </c>
      <c r="F37" s="16" t="s">
        <v>152</v>
      </c>
      <c r="G37" s="16" t="s">
        <v>153</v>
      </c>
      <c r="H37" s="16" t="s">
        <v>47</v>
      </c>
      <c r="I37" s="17">
        <v>2023</v>
      </c>
      <c r="J37" s="31">
        <v>44986</v>
      </c>
      <c r="K37" s="31">
        <v>45230</v>
      </c>
      <c r="L37" s="34">
        <v>297</v>
      </c>
      <c r="M37" s="32">
        <v>297</v>
      </c>
      <c r="N37" s="32"/>
      <c r="O37" s="34"/>
      <c r="P37" s="34">
        <f t="shared" si="2"/>
        <v>0</v>
      </c>
      <c r="Q37" s="21">
        <v>297</v>
      </c>
      <c r="R37" s="21"/>
      <c r="S37" s="21"/>
      <c r="T37" s="21"/>
      <c r="U37" s="17" t="s">
        <v>154</v>
      </c>
      <c r="V37" s="16" t="s">
        <v>155</v>
      </c>
      <c r="W37" s="16" t="s">
        <v>34</v>
      </c>
    </row>
    <row r="38" ht="71.1" customHeight="1" spans="1:23">
      <c r="A38" s="17"/>
      <c r="B38" s="17">
        <v>31</v>
      </c>
      <c r="C38" s="16" t="s">
        <v>156</v>
      </c>
      <c r="D38" s="16" t="s">
        <v>89</v>
      </c>
      <c r="E38" s="19" t="s">
        <v>157</v>
      </c>
      <c r="F38" s="16" t="s">
        <v>56</v>
      </c>
      <c r="G38" s="16" t="s">
        <v>158</v>
      </c>
      <c r="H38" s="16" t="s">
        <v>47</v>
      </c>
      <c r="I38" s="17">
        <v>2023</v>
      </c>
      <c r="J38" s="31">
        <v>44986</v>
      </c>
      <c r="K38" s="31">
        <v>45230</v>
      </c>
      <c r="L38" s="34">
        <v>700</v>
      </c>
      <c r="M38" s="32">
        <v>700</v>
      </c>
      <c r="N38" s="32"/>
      <c r="O38" s="34"/>
      <c r="P38" s="34">
        <f t="shared" si="2"/>
        <v>0</v>
      </c>
      <c r="Q38" s="21">
        <v>300</v>
      </c>
      <c r="R38" s="21"/>
      <c r="S38" s="21">
        <v>400</v>
      </c>
      <c r="T38" s="21"/>
      <c r="U38" s="17" t="s">
        <v>159</v>
      </c>
      <c r="V38" s="16" t="s">
        <v>160</v>
      </c>
      <c r="W38" s="16" t="s">
        <v>34</v>
      </c>
    </row>
    <row r="39" ht="87" customHeight="1" spans="1:23">
      <c r="A39" s="17"/>
      <c r="B39" s="17">
        <v>32</v>
      </c>
      <c r="C39" s="17" t="s">
        <v>161</v>
      </c>
      <c r="D39" s="17" t="s">
        <v>31</v>
      </c>
      <c r="E39" s="18" t="s">
        <v>162</v>
      </c>
      <c r="F39" s="17" t="s">
        <v>56</v>
      </c>
      <c r="G39" s="17" t="s">
        <v>158</v>
      </c>
      <c r="H39" s="17" t="s">
        <v>47</v>
      </c>
      <c r="I39" s="17">
        <v>2023</v>
      </c>
      <c r="J39" s="31">
        <v>44986</v>
      </c>
      <c r="K39" s="31">
        <v>45230</v>
      </c>
      <c r="L39" s="21">
        <v>1112.07</v>
      </c>
      <c r="M39" s="21">
        <v>1112.07</v>
      </c>
      <c r="N39" s="32"/>
      <c r="O39" s="32"/>
      <c r="P39" s="34">
        <f t="shared" si="2"/>
        <v>0</v>
      </c>
      <c r="Q39" s="21"/>
      <c r="R39" s="21">
        <v>50</v>
      </c>
      <c r="S39" s="21">
        <v>450</v>
      </c>
      <c r="T39" s="21"/>
      <c r="U39" s="17" t="s">
        <v>163</v>
      </c>
      <c r="V39" s="17" t="s">
        <v>160</v>
      </c>
      <c r="W39" s="16" t="s">
        <v>34</v>
      </c>
    </row>
    <row r="40" ht="48" customHeight="1" spans="1:23">
      <c r="A40" s="17" t="s">
        <v>141</v>
      </c>
      <c r="B40" s="17">
        <v>33</v>
      </c>
      <c r="C40" s="17" t="s">
        <v>164</v>
      </c>
      <c r="D40" s="17" t="s">
        <v>31</v>
      </c>
      <c r="E40" s="18" t="s">
        <v>165</v>
      </c>
      <c r="F40" s="17" t="s">
        <v>56</v>
      </c>
      <c r="G40" s="17" t="s">
        <v>166</v>
      </c>
      <c r="H40" s="17" t="s">
        <v>47</v>
      </c>
      <c r="I40" s="17">
        <v>2023</v>
      </c>
      <c r="J40" s="31">
        <v>45056</v>
      </c>
      <c r="K40" s="31">
        <v>45179</v>
      </c>
      <c r="L40" s="32">
        <v>300</v>
      </c>
      <c r="M40" s="32">
        <v>300</v>
      </c>
      <c r="N40" s="32"/>
      <c r="O40" s="32"/>
      <c r="P40" s="34">
        <f t="shared" si="2"/>
        <v>0</v>
      </c>
      <c r="Q40" s="21">
        <v>240</v>
      </c>
      <c r="R40" s="21"/>
      <c r="S40" s="21"/>
      <c r="T40" s="21"/>
      <c r="U40" s="17" t="s">
        <v>167</v>
      </c>
      <c r="V40" s="17" t="s">
        <v>160</v>
      </c>
      <c r="W40" s="16" t="s">
        <v>34</v>
      </c>
    </row>
    <row r="41" ht="80.1" customHeight="1" spans="1:23">
      <c r="A41" s="17"/>
      <c r="B41" s="17">
        <v>34</v>
      </c>
      <c r="C41" s="17" t="s">
        <v>168</v>
      </c>
      <c r="D41" s="16" t="s">
        <v>89</v>
      </c>
      <c r="E41" s="19" t="s">
        <v>169</v>
      </c>
      <c r="F41" s="16" t="s">
        <v>170</v>
      </c>
      <c r="G41" s="16" t="s">
        <v>171</v>
      </c>
      <c r="H41" s="16" t="s">
        <v>47</v>
      </c>
      <c r="I41" s="17">
        <v>2023</v>
      </c>
      <c r="J41" s="31">
        <v>44986</v>
      </c>
      <c r="K41" s="31">
        <v>45230</v>
      </c>
      <c r="L41" s="34">
        <v>400</v>
      </c>
      <c r="M41" s="32">
        <v>400</v>
      </c>
      <c r="N41" s="32"/>
      <c r="O41" s="34"/>
      <c r="P41" s="34">
        <f t="shared" si="2"/>
        <v>0</v>
      </c>
      <c r="Q41" s="21"/>
      <c r="R41" s="21"/>
      <c r="S41" s="21">
        <v>300</v>
      </c>
      <c r="T41" s="21"/>
      <c r="U41" s="17" t="s">
        <v>172</v>
      </c>
      <c r="V41" s="16" t="s">
        <v>173</v>
      </c>
      <c r="W41" s="16" t="s">
        <v>34</v>
      </c>
    </row>
    <row r="42" ht="123" customHeight="1" spans="1:23">
      <c r="A42" s="17"/>
      <c r="B42" s="17">
        <v>35</v>
      </c>
      <c r="C42" s="17" t="s">
        <v>174</v>
      </c>
      <c r="D42" s="17" t="s">
        <v>31</v>
      </c>
      <c r="E42" s="18" t="s">
        <v>175</v>
      </c>
      <c r="F42" s="17" t="s">
        <v>170</v>
      </c>
      <c r="G42" s="17" t="s">
        <v>176</v>
      </c>
      <c r="H42" s="16" t="s">
        <v>47</v>
      </c>
      <c r="I42" s="17">
        <v>2023</v>
      </c>
      <c r="J42" s="31">
        <v>44986</v>
      </c>
      <c r="K42" s="31">
        <v>45230</v>
      </c>
      <c r="L42" s="33">
        <v>1033.42</v>
      </c>
      <c r="M42" s="32">
        <v>1033.42</v>
      </c>
      <c r="N42" s="32"/>
      <c r="O42" s="32"/>
      <c r="P42" s="34">
        <f t="shared" si="2"/>
        <v>0</v>
      </c>
      <c r="Q42" s="21"/>
      <c r="R42" s="21"/>
      <c r="S42" s="21">
        <v>300</v>
      </c>
      <c r="T42" s="21"/>
      <c r="U42" s="17" t="s">
        <v>177</v>
      </c>
      <c r="V42" s="17" t="s">
        <v>173</v>
      </c>
      <c r="W42" s="16" t="s">
        <v>34</v>
      </c>
    </row>
    <row r="43" ht="69" customHeight="1" spans="1:23">
      <c r="A43" s="17"/>
      <c r="B43" s="17">
        <v>36</v>
      </c>
      <c r="C43" s="17" t="s">
        <v>178</v>
      </c>
      <c r="D43" s="21" t="s">
        <v>31</v>
      </c>
      <c r="E43" s="18" t="s">
        <v>179</v>
      </c>
      <c r="F43" s="21" t="s">
        <v>101</v>
      </c>
      <c r="G43" s="21" t="s">
        <v>180</v>
      </c>
      <c r="H43" s="21" t="s">
        <v>47</v>
      </c>
      <c r="I43" s="17">
        <v>2023</v>
      </c>
      <c r="J43" s="31">
        <v>44986</v>
      </c>
      <c r="K43" s="31">
        <v>45230</v>
      </c>
      <c r="L43" s="33">
        <v>1500</v>
      </c>
      <c r="M43" s="32">
        <v>1500</v>
      </c>
      <c r="N43" s="32"/>
      <c r="O43" s="32"/>
      <c r="P43" s="34"/>
      <c r="Q43" s="21"/>
      <c r="R43" s="21"/>
      <c r="S43" s="21">
        <v>500</v>
      </c>
      <c r="T43" s="21"/>
      <c r="U43" s="16" t="s">
        <v>181</v>
      </c>
      <c r="V43" s="16" t="s">
        <v>182</v>
      </c>
      <c r="W43" s="16" t="s">
        <v>34</v>
      </c>
    </row>
    <row r="44" s="4" customFormat="1" ht="27" customHeight="1" spans="1:23">
      <c r="A44" s="17"/>
      <c r="B44" s="16" t="s">
        <v>70</v>
      </c>
      <c r="C44" s="16"/>
      <c r="D44" s="17"/>
      <c r="E44" s="18"/>
      <c r="F44" s="23"/>
      <c r="G44" s="23"/>
      <c r="H44" s="23"/>
      <c r="I44" s="17"/>
      <c r="J44" s="31"/>
      <c r="K44" s="31"/>
      <c r="L44" s="35">
        <f>SUM(L35:L43)</f>
        <v>5829.49</v>
      </c>
      <c r="M44" s="35">
        <f>SUM(M35:M43)</f>
        <v>5829.49</v>
      </c>
      <c r="N44" s="35"/>
      <c r="O44" s="35"/>
      <c r="P44" s="34">
        <f>L44-M44</f>
        <v>0</v>
      </c>
      <c r="Q44" s="21">
        <f>SUM(Q35:Q43)</f>
        <v>1227</v>
      </c>
      <c r="R44" s="21">
        <f>SUM(R35:R43)</f>
        <v>50</v>
      </c>
      <c r="S44" s="21">
        <f>SUM(S35:S43)</f>
        <v>2047</v>
      </c>
      <c r="T44" s="21"/>
      <c r="U44" s="20"/>
      <c r="V44" s="20"/>
      <c r="W44" s="21"/>
    </row>
    <row r="45" ht="77.1" customHeight="1" spans="1:23">
      <c r="A45" s="16" t="s">
        <v>183</v>
      </c>
      <c r="B45" s="16">
        <v>37</v>
      </c>
      <c r="C45" s="17" t="s">
        <v>184</v>
      </c>
      <c r="D45" s="16" t="s">
        <v>31</v>
      </c>
      <c r="E45" s="18" t="s">
        <v>185</v>
      </c>
      <c r="F45" s="17" t="s">
        <v>51</v>
      </c>
      <c r="G45" s="17" t="s">
        <v>186</v>
      </c>
      <c r="H45" s="17" t="s">
        <v>47</v>
      </c>
      <c r="I45" s="17">
        <v>2023</v>
      </c>
      <c r="J45" s="31">
        <v>44986</v>
      </c>
      <c r="K45" s="31">
        <v>45230</v>
      </c>
      <c r="L45" s="35">
        <v>1575</v>
      </c>
      <c r="M45" s="35">
        <v>625</v>
      </c>
      <c r="N45" s="32"/>
      <c r="O45" s="32"/>
      <c r="P45" s="34">
        <f>L45-M45</f>
        <v>950</v>
      </c>
      <c r="Q45" s="21"/>
      <c r="R45" s="21"/>
      <c r="S45" s="21">
        <v>200</v>
      </c>
      <c r="T45" s="21"/>
      <c r="U45" s="17" t="s">
        <v>187</v>
      </c>
      <c r="V45" s="17" t="s">
        <v>188</v>
      </c>
      <c r="W45" s="16" t="s">
        <v>34</v>
      </c>
    </row>
    <row r="46" ht="60" customHeight="1" spans="1:23">
      <c r="A46" s="16"/>
      <c r="B46" s="16">
        <v>38</v>
      </c>
      <c r="C46" s="24" t="s">
        <v>189</v>
      </c>
      <c r="D46" s="16" t="s">
        <v>31</v>
      </c>
      <c r="E46" s="19" t="s">
        <v>190</v>
      </c>
      <c r="F46" s="25" t="s">
        <v>191</v>
      </c>
      <c r="G46" s="26"/>
      <c r="H46" s="26"/>
      <c r="I46" s="21">
        <v>2023</v>
      </c>
      <c r="J46" s="31">
        <v>44986</v>
      </c>
      <c r="K46" s="31">
        <v>45230</v>
      </c>
      <c r="L46" s="17">
        <v>150</v>
      </c>
      <c r="M46" s="17">
        <v>150</v>
      </c>
      <c r="N46" s="17"/>
      <c r="O46" s="26"/>
      <c r="P46" s="26"/>
      <c r="Q46" s="21"/>
      <c r="R46" s="21"/>
      <c r="S46" s="21">
        <v>100</v>
      </c>
      <c r="T46" s="21"/>
      <c r="U46" s="17" t="s">
        <v>64</v>
      </c>
      <c r="V46" s="17" t="s">
        <v>64</v>
      </c>
      <c r="W46" s="16" t="s">
        <v>64</v>
      </c>
    </row>
    <row r="47" s="4" customFormat="1" ht="78" customHeight="1" spans="1:23">
      <c r="A47" s="16"/>
      <c r="B47" s="16">
        <v>39</v>
      </c>
      <c r="C47" s="27" t="s">
        <v>192</v>
      </c>
      <c r="D47" s="16" t="s">
        <v>31</v>
      </c>
      <c r="E47" s="18" t="s">
        <v>193</v>
      </c>
      <c r="F47" s="17"/>
      <c r="G47" s="17"/>
      <c r="H47" s="17" t="s">
        <v>47</v>
      </c>
      <c r="I47" s="17">
        <v>2023</v>
      </c>
      <c r="J47" s="31">
        <v>44986</v>
      </c>
      <c r="K47" s="31">
        <v>45230</v>
      </c>
      <c r="L47" s="33">
        <v>500</v>
      </c>
      <c r="M47" s="33">
        <v>500</v>
      </c>
      <c r="N47" s="33"/>
      <c r="O47" s="33"/>
      <c r="P47" s="34"/>
      <c r="Q47" s="21"/>
      <c r="R47" s="21">
        <v>300</v>
      </c>
      <c r="S47" s="21"/>
      <c r="T47" s="21"/>
      <c r="U47" s="17" t="s">
        <v>187</v>
      </c>
      <c r="V47" s="17" t="s">
        <v>188</v>
      </c>
      <c r="W47" s="16" t="s">
        <v>64</v>
      </c>
    </row>
    <row r="48" s="4" customFormat="1" ht="24.95" customHeight="1" spans="1:23">
      <c r="A48" s="16"/>
      <c r="B48" s="16" t="s">
        <v>70</v>
      </c>
      <c r="C48" s="17"/>
      <c r="D48" s="16"/>
      <c r="E48" s="18"/>
      <c r="F48" s="17"/>
      <c r="G48" s="17"/>
      <c r="H48" s="17"/>
      <c r="I48" s="17"/>
      <c r="J48" s="17"/>
      <c r="K48" s="17"/>
      <c r="L48" s="33">
        <f>SUM(L45:L47)</f>
        <v>2225</v>
      </c>
      <c r="M48" s="33">
        <f>SUM(M45:M47)</f>
        <v>1275</v>
      </c>
      <c r="N48" s="33"/>
      <c r="O48" s="33"/>
      <c r="P48" s="33">
        <f>SUM(P45:P47)</f>
        <v>950</v>
      </c>
      <c r="Q48" s="21">
        <f>SUM(Q45:Q47)</f>
        <v>0</v>
      </c>
      <c r="R48" s="21">
        <f>SUM(R45:R47)</f>
        <v>300</v>
      </c>
      <c r="S48" s="21">
        <f>SUM(S45:S47)</f>
        <v>300</v>
      </c>
      <c r="T48" s="21">
        <f>SUM(T45:T47)</f>
        <v>0</v>
      </c>
      <c r="U48" s="17"/>
      <c r="V48" s="17"/>
      <c r="W48" s="21"/>
    </row>
    <row r="49" ht="84" customHeight="1" spans="1:23">
      <c r="A49" s="16" t="s">
        <v>194</v>
      </c>
      <c r="B49" s="16">
        <v>40</v>
      </c>
      <c r="C49" s="17" t="s">
        <v>195</v>
      </c>
      <c r="D49" s="16" t="s">
        <v>89</v>
      </c>
      <c r="E49" s="18" t="s">
        <v>196</v>
      </c>
      <c r="F49" s="17" t="s">
        <v>51</v>
      </c>
      <c r="G49" s="17" t="s">
        <v>197</v>
      </c>
      <c r="H49" s="16" t="s">
        <v>47</v>
      </c>
      <c r="I49" s="17">
        <v>2023</v>
      </c>
      <c r="J49" s="31">
        <v>44986</v>
      </c>
      <c r="K49" s="31">
        <v>45230</v>
      </c>
      <c r="L49" s="32">
        <v>488</v>
      </c>
      <c r="M49" s="34">
        <v>488</v>
      </c>
      <c r="N49" s="34"/>
      <c r="O49" s="34"/>
      <c r="P49" s="34">
        <f>L49-M49</f>
        <v>0</v>
      </c>
      <c r="Q49" s="21">
        <v>300</v>
      </c>
      <c r="R49" s="21"/>
      <c r="S49" s="21"/>
      <c r="T49" s="21"/>
      <c r="U49" s="17" t="s">
        <v>198</v>
      </c>
      <c r="V49" s="16" t="s">
        <v>188</v>
      </c>
      <c r="W49" s="16" t="s">
        <v>34</v>
      </c>
    </row>
    <row r="50" ht="75" customHeight="1" spans="1:23">
      <c r="A50" s="16"/>
      <c r="B50" s="16">
        <v>41</v>
      </c>
      <c r="C50" s="17" t="s">
        <v>199</v>
      </c>
      <c r="D50" s="17" t="s">
        <v>31</v>
      </c>
      <c r="E50" s="18" t="s">
        <v>200</v>
      </c>
      <c r="F50" s="17" t="s">
        <v>56</v>
      </c>
      <c r="G50" s="17" t="s">
        <v>158</v>
      </c>
      <c r="H50" s="16" t="s">
        <v>47</v>
      </c>
      <c r="I50" s="17">
        <v>2023</v>
      </c>
      <c r="J50" s="31">
        <v>44986</v>
      </c>
      <c r="K50" s="31">
        <v>45230</v>
      </c>
      <c r="L50" s="32">
        <v>1091.6</v>
      </c>
      <c r="M50" s="34">
        <v>200</v>
      </c>
      <c r="N50" s="32"/>
      <c r="O50" s="32"/>
      <c r="P50" s="34">
        <f>L50-M50</f>
        <v>891.6</v>
      </c>
      <c r="Q50" s="21"/>
      <c r="R50" s="21"/>
      <c r="S50" s="21">
        <v>200</v>
      </c>
      <c r="T50" s="21"/>
      <c r="U50" s="17" t="s">
        <v>201</v>
      </c>
      <c r="V50" s="17" t="s">
        <v>34</v>
      </c>
      <c r="W50" s="16" t="s">
        <v>34</v>
      </c>
    </row>
    <row r="51" ht="54" customHeight="1" spans="1:23">
      <c r="A51" s="16"/>
      <c r="B51" s="16">
        <v>42</v>
      </c>
      <c r="C51" s="17" t="s">
        <v>202</v>
      </c>
      <c r="D51" s="17" t="s">
        <v>89</v>
      </c>
      <c r="E51" s="18" t="s">
        <v>203</v>
      </c>
      <c r="F51" s="17" t="s">
        <v>204</v>
      </c>
      <c r="G51" s="17" t="s">
        <v>205</v>
      </c>
      <c r="H51" s="17" t="s">
        <v>206</v>
      </c>
      <c r="I51" s="17">
        <v>2023</v>
      </c>
      <c r="J51" s="31">
        <v>44986</v>
      </c>
      <c r="K51" s="31">
        <v>45230</v>
      </c>
      <c r="L51" s="32">
        <v>312</v>
      </c>
      <c r="M51" s="32">
        <v>312</v>
      </c>
      <c r="N51" s="32"/>
      <c r="O51" s="32"/>
      <c r="P51" s="34">
        <f>L51-M51</f>
        <v>0</v>
      </c>
      <c r="Q51" s="21">
        <v>212</v>
      </c>
      <c r="R51" s="21"/>
      <c r="S51" s="21">
        <v>100</v>
      </c>
      <c r="T51" s="21"/>
      <c r="U51" s="17" t="s">
        <v>207</v>
      </c>
      <c r="V51" s="17" t="s">
        <v>207</v>
      </c>
      <c r="W51" s="16" t="s">
        <v>34</v>
      </c>
    </row>
    <row r="52" ht="66" customHeight="1" spans="1:23">
      <c r="A52" s="16" t="s">
        <v>194</v>
      </c>
      <c r="B52" s="16">
        <v>43</v>
      </c>
      <c r="C52" s="17" t="s">
        <v>208</v>
      </c>
      <c r="D52" s="21" t="s">
        <v>31</v>
      </c>
      <c r="E52" s="18" t="s">
        <v>209</v>
      </c>
      <c r="F52" s="21" t="s">
        <v>101</v>
      </c>
      <c r="G52" s="21" t="s">
        <v>180</v>
      </c>
      <c r="H52" s="21" t="s">
        <v>47</v>
      </c>
      <c r="I52" s="21">
        <v>2023</v>
      </c>
      <c r="J52" s="31">
        <v>44986</v>
      </c>
      <c r="K52" s="31">
        <v>45230</v>
      </c>
      <c r="L52" s="35">
        <v>880</v>
      </c>
      <c r="M52" s="35">
        <v>880</v>
      </c>
      <c r="N52" s="32"/>
      <c r="O52" s="35"/>
      <c r="P52" s="34">
        <f>L52-M52</f>
        <v>0</v>
      </c>
      <c r="Q52" s="21"/>
      <c r="R52" s="21"/>
      <c r="S52" s="21">
        <v>300</v>
      </c>
      <c r="T52" s="21"/>
      <c r="U52" s="16" t="s">
        <v>181</v>
      </c>
      <c r="V52" s="16" t="s">
        <v>182</v>
      </c>
      <c r="W52" s="16" t="s">
        <v>34</v>
      </c>
    </row>
    <row r="53" ht="96" customHeight="1" spans="1:23">
      <c r="A53" s="16"/>
      <c r="B53" s="16">
        <v>44</v>
      </c>
      <c r="C53" s="16" t="s">
        <v>210</v>
      </c>
      <c r="D53" s="16" t="s">
        <v>31</v>
      </c>
      <c r="E53" s="18" t="s">
        <v>211</v>
      </c>
      <c r="F53" s="16" t="s">
        <v>124</v>
      </c>
      <c r="G53" s="16" t="s">
        <v>125</v>
      </c>
      <c r="H53" s="16" t="s">
        <v>47</v>
      </c>
      <c r="I53" s="17">
        <v>2023</v>
      </c>
      <c r="J53" s="31">
        <v>44986</v>
      </c>
      <c r="K53" s="31">
        <v>45230</v>
      </c>
      <c r="L53" s="34">
        <v>827.59</v>
      </c>
      <c r="M53" s="33">
        <v>165.52</v>
      </c>
      <c r="N53" s="34"/>
      <c r="O53" s="34"/>
      <c r="P53" s="34">
        <f>L53-M53</f>
        <v>662.07</v>
      </c>
      <c r="Q53" s="21">
        <v>149.4</v>
      </c>
      <c r="R53" s="21"/>
      <c r="S53" s="21"/>
      <c r="T53" s="21"/>
      <c r="U53" s="16" t="s">
        <v>212</v>
      </c>
      <c r="V53" s="16" t="s">
        <v>213</v>
      </c>
      <c r="W53" s="16" t="s">
        <v>34</v>
      </c>
    </row>
    <row r="54" s="4" customFormat="1" ht="38.1" customHeight="1" spans="1:23">
      <c r="A54" s="16"/>
      <c r="B54" s="16" t="s">
        <v>70</v>
      </c>
      <c r="C54" s="16"/>
      <c r="D54" s="17"/>
      <c r="E54" s="28"/>
      <c r="F54" s="23"/>
      <c r="G54" s="23"/>
      <c r="H54" s="23"/>
      <c r="I54" s="17"/>
      <c r="J54" s="17"/>
      <c r="K54" s="17"/>
      <c r="L54" s="35">
        <f>SUM(L49:L53)</f>
        <v>3599.19</v>
      </c>
      <c r="M54" s="35">
        <f>SUM(M49:M53)</f>
        <v>2045.52</v>
      </c>
      <c r="N54" s="35"/>
      <c r="O54" s="35"/>
      <c r="P54" s="37">
        <f>SUM(P49:P53)</f>
        <v>1553.67</v>
      </c>
      <c r="Q54" s="21">
        <f>SUM(Q49:Q53)</f>
        <v>661.4</v>
      </c>
      <c r="R54" s="21">
        <f>SUM(R49:R53)</f>
        <v>0</v>
      </c>
      <c r="S54" s="21">
        <f>SUM(S49:S53)</f>
        <v>600</v>
      </c>
      <c r="T54" s="21">
        <v>0</v>
      </c>
      <c r="U54" s="16"/>
      <c r="V54" s="16"/>
      <c r="W54" s="21"/>
    </row>
    <row r="55" ht="66.95" customHeight="1" spans="1:23">
      <c r="A55" s="16" t="s">
        <v>214</v>
      </c>
      <c r="B55" s="17">
        <v>45</v>
      </c>
      <c r="C55" s="17" t="s">
        <v>215</v>
      </c>
      <c r="D55" s="16" t="s">
        <v>31</v>
      </c>
      <c r="E55" s="18" t="s">
        <v>216</v>
      </c>
      <c r="F55" s="17" t="s">
        <v>80</v>
      </c>
      <c r="G55" s="17" t="s">
        <v>217</v>
      </c>
      <c r="H55" s="16" t="s">
        <v>47</v>
      </c>
      <c r="I55" s="17">
        <v>2023</v>
      </c>
      <c r="J55" s="31">
        <v>44986</v>
      </c>
      <c r="K55" s="31">
        <v>45230</v>
      </c>
      <c r="L55" s="32">
        <v>9980</v>
      </c>
      <c r="M55" s="34">
        <v>200</v>
      </c>
      <c r="N55" s="34"/>
      <c r="O55" s="34"/>
      <c r="P55" s="34">
        <f>L55-M55</f>
        <v>9780</v>
      </c>
      <c r="Q55" s="21"/>
      <c r="R55" s="21"/>
      <c r="S55" s="21">
        <v>200</v>
      </c>
      <c r="T55" s="21"/>
      <c r="U55" s="17" t="s">
        <v>218</v>
      </c>
      <c r="V55" s="16" t="s">
        <v>34</v>
      </c>
      <c r="W55" s="16" t="s">
        <v>34</v>
      </c>
    </row>
    <row r="56" ht="68.1" customHeight="1" spans="1:23">
      <c r="A56" s="16"/>
      <c r="B56" s="17">
        <v>46</v>
      </c>
      <c r="C56" s="16" t="s">
        <v>219</v>
      </c>
      <c r="D56" s="16" t="s">
        <v>31</v>
      </c>
      <c r="E56" s="19" t="s">
        <v>220</v>
      </c>
      <c r="F56" s="16" t="s">
        <v>170</v>
      </c>
      <c r="G56" s="16" t="s">
        <v>221</v>
      </c>
      <c r="H56" s="16" t="s">
        <v>47</v>
      </c>
      <c r="I56" s="17">
        <v>2023</v>
      </c>
      <c r="J56" s="31">
        <v>44986</v>
      </c>
      <c r="K56" s="31">
        <v>45230</v>
      </c>
      <c r="L56" s="34">
        <v>200</v>
      </c>
      <c r="M56" s="34">
        <v>18</v>
      </c>
      <c r="N56" s="34"/>
      <c r="O56" s="34"/>
      <c r="P56" s="34">
        <f>L56-M56</f>
        <v>182</v>
      </c>
      <c r="Q56" s="21"/>
      <c r="R56" s="21"/>
      <c r="S56" s="21">
        <v>18</v>
      </c>
      <c r="T56" s="21"/>
      <c r="U56" s="17" t="s">
        <v>222</v>
      </c>
      <c r="V56" s="16" t="s">
        <v>34</v>
      </c>
      <c r="W56" s="16" t="s">
        <v>34</v>
      </c>
    </row>
    <row r="57" s="4" customFormat="1" ht="96" customHeight="1" spans="1:23">
      <c r="A57" s="16"/>
      <c r="B57" s="17">
        <v>47</v>
      </c>
      <c r="C57" s="17" t="s">
        <v>223</v>
      </c>
      <c r="D57" s="23" t="s">
        <v>224</v>
      </c>
      <c r="E57" s="28" t="s">
        <v>225</v>
      </c>
      <c r="F57" s="23" t="s">
        <v>101</v>
      </c>
      <c r="G57" s="23" t="s">
        <v>226</v>
      </c>
      <c r="H57" s="23" t="s">
        <v>47</v>
      </c>
      <c r="I57" s="17">
        <v>2023</v>
      </c>
      <c r="J57" s="31">
        <v>44986</v>
      </c>
      <c r="K57" s="31">
        <v>45230</v>
      </c>
      <c r="L57" s="35">
        <v>1000</v>
      </c>
      <c r="M57" s="35">
        <v>1000</v>
      </c>
      <c r="N57" s="32"/>
      <c r="O57" s="35"/>
      <c r="P57" s="34">
        <f t="shared" ref="P57:P62" si="3">L57-M57</f>
        <v>0</v>
      </c>
      <c r="Q57" s="21"/>
      <c r="R57" s="21"/>
      <c r="S57" s="21">
        <v>471</v>
      </c>
      <c r="T57" s="21"/>
      <c r="U57" s="23" t="s">
        <v>227</v>
      </c>
      <c r="V57" s="16" t="s">
        <v>182</v>
      </c>
      <c r="W57" s="16" t="s">
        <v>34</v>
      </c>
    </row>
    <row r="58" s="4" customFormat="1" ht="99" customHeight="1" spans="1:23">
      <c r="A58" s="16"/>
      <c r="B58" s="17">
        <v>48</v>
      </c>
      <c r="C58" s="17" t="s">
        <v>228</v>
      </c>
      <c r="D58" s="16" t="s">
        <v>31</v>
      </c>
      <c r="E58" s="18" t="s">
        <v>229</v>
      </c>
      <c r="F58" s="17" t="s">
        <v>51</v>
      </c>
      <c r="G58" s="17" t="s">
        <v>230</v>
      </c>
      <c r="H58" s="17" t="s">
        <v>47</v>
      </c>
      <c r="I58" s="17">
        <v>2023</v>
      </c>
      <c r="J58" s="31">
        <v>44986</v>
      </c>
      <c r="K58" s="31">
        <v>45230</v>
      </c>
      <c r="L58" s="33">
        <v>1463.2</v>
      </c>
      <c r="M58" s="33">
        <v>100</v>
      </c>
      <c r="N58" s="32"/>
      <c r="O58" s="32"/>
      <c r="P58" s="34">
        <f t="shared" si="3"/>
        <v>1363.2</v>
      </c>
      <c r="Q58" s="21"/>
      <c r="R58" s="21"/>
      <c r="S58" s="21">
        <v>100</v>
      </c>
      <c r="T58" s="21"/>
      <c r="U58" s="17" t="s">
        <v>231</v>
      </c>
      <c r="V58" s="16" t="s">
        <v>34</v>
      </c>
      <c r="W58" s="16" t="s">
        <v>34</v>
      </c>
    </row>
    <row r="59" ht="62.1" customHeight="1" spans="1:23">
      <c r="A59" s="16"/>
      <c r="B59" s="17">
        <v>49</v>
      </c>
      <c r="C59" s="20" t="s">
        <v>232</v>
      </c>
      <c r="D59" s="17" t="s">
        <v>31</v>
      </c>
      <c r="E59" s="29" t="s">
        <v>233</v>
      </c>
      <c r="F59" s="17" t="s">
        <v>91</v>
      </c>
      <c r="G59" s="17" t="s">
        <v>75</v>
      </c>
      <c r="H59" s="17" t="s">
        <v>47</v>
      </c>
      <c r="I59" s="21">
        <v>2023</v>
      </c>
      <c r="J59" s="31">
        <v>44986</v>
      </c>
      <c r="K59" s="31">
        <v>45230</v>
      </c>
      <c r="L59" s="36">
        <v>117.8</v>
      </c>
      <c r="M59" s="36">
        <v>6</v>
      </c>
      <c r="N59" s="32"/>
      <c r="O59" s="32"/>
      <c r="P59" s="34">
        <f t="shared" si="3"/>
        <v>111.8</v>
      </c>
      <c r="Q59" s="21"/>
      <c r="R59" s="21"/>
      <c r="S59" s="21">
        <v>6</v>
      </c>
      <c r="T59" s="21"/>
      <c r="U59" s="16" t="s">
        <v>234</v>
      </c>
      <c r="V59" s="16" t="s">
        <v>34</v>
      </c>
      <c r="W59" s="16" t="s">
        <v>34</v>
      </c>
    </row>
    <row r="60" ht="89.1" customHeight="1" spans="1:23">
      <c r="A60" s="16"/>
      <c r="B60" s="17">
        <v>50</v>
      </c>
      <c r="C60" s="17" t="s">
        <v>235</v>
      </c>
      <c r="D60" s="17" t="s">
        <v>31</v>
      </c>
      <c r="E60" s="18" t="s">
        <v>236</v>
      </c>
      <c r="F60" s="17" t="s">
        <v>101</v>
      </c>
      <c r="G60" s="17" t="s">
        <v>237</v>
      </c>
      <c r="H60" s="16" t="s">
        <v>47</v>
      </c>
      <c r="I60" s="17">
        <v>2023</v>
      </c>
      <c r="J60" s="31">
        <v>44986</v>
      </c>
      <c r="K60" s="31">
        <v>45230</v>
      </c>
      <c r="L60" s="32">
        <v>764.52</v>
      </c>
      <c r="M60" s="32">
        <v>264.52</v>
      </c>
      <c r="N60" s="32"/>
      <c r="O60" s="32"/>
      <c r="P60" s="34">
        <f t="shared" si="3"/>
        <v>500</v>
      </c>
      <c r="Q60" s="21"/>
      <c r="R60" s="21"/>
      <c r="S60" s="21">
        <v>200</v>
      </c>
      <c r="T60" s="21"/>
      <c r="U60" s="17" t="s">
        <v>238</v>
      </c>
      <c r="V60" s="16" t="s">
        <v>182</v>
      </c>
      <c r="W60" s="16" t="s">
        <v>34</v>
      </c>
    </row>
    <row r="61" ht="84" customHeight="1" spans="1:23">
      <c r="A61" s="16"/>
      <c r="B61" s="17">
        <v>51</v>
      </c>
      <c r="C61" s="20" t="s">
        <v>239</v>
      </c>
      <c r="D61" s="20" t="s">
        <v>31</v>
      </c>
      <c r="E61" s="29" t="s">
        <v>240</v>
      </c>
      <c r="F61" s="20" t="s">
        <v>101</v>
      </c>
      <c r="G61" s="20" t="s">
        <v>241</v>
      </c>
      <c r="H61" s="20" t="s">
        <v>206</v>
      </c>
      <c r="I61" s="17">
        <v>2023</v>
      </c>
      <c r="J61" s="31">
        <v>44986</v>
      </c>
      <c r="K61" s="31">
        <v>45230</v>
      </c>
      <c r="L61" s="32">
        <v>582.1</v>
      </c>
      <c r="M61" s="32">
        <v>272</v>
      </c>
      <c r="N61" s="32"/>
      <c r="O61" s="32"/>
      <c r="P61" s="34">
        <f t="shared" si="3"/>
        <v>310.1</v>
      </c>
      <c r="Q61" s="21"/>
      <c r="R61" s="21"/>
      <c r="S61" s="21">
        <v>200</v>
      </c>
      <c r="T61" s="21"/>
      <c r="U61" s="20" t="s">
        <v>242</v>
      </c>
      <c r="V61" s="16" t="s">
        <v>182</v>
      </c>
      <c r="W61" s="16" t="s">
        <v>34</v>
      </c>
    </row>
    <row r="62" s="4" customFormat="1" ht="26.1" customHeight="1" spans="1:23">
      <c r="A62" s="16"/>
      <c r="B62" s="16" t="s">
        <v>70</v>
      </c>
      <c r="C62" s="16"/>
      <c r="D62" s="16"/>
      <c r="E62" s="18"/>
      <c r="F62" s="17"/>
      <c r="G62" s="17"/>
      <c r="H62" s="17"/>
      <c r="I62" s="17"/>
      <c r="J62" s="17"/>
      <c r="K62" s="17"/>
      <c r="L62" s="33">
        <f>SUM(L55:L61)</f>
        <v>14107.62</v>
      </c>
      <c r="M62" s="33">
        <f>SUM(M55:M61)</f>
        <v>1860.52</v>
      </c>
      <c r="N62" s="33"/>
      <c r="O62" s="33"/>
      <c r="P62" s="34">
        <f t="shared" si="3"/>
        <v>12247.1</v>
      </c>
      <c r="Q62" s="21">
        <f>SUM(Q55:Q61)</f>
        <v>0</v>
      </c>
      <c r="R62" s="21">
        <f>SUM(R55:R61)</f>
        <v>0</v>
      </c>
      <c r="S62" s="21">
        <f>SUM(S55:S61)</f>
        <v>1195</v>
      </c>
      <c r="T62" s="21">
        <f>SUM(T55:T61)</f>
        <v>0</v>
      </c>
      <c r="U62" s="17"/>
      <c r="V62" s="17"/>
      <c r="W62" s="21"/>
    </row>
    <row r="63" ht="90.95" customHeight="1" spans="1:23">
      <c r="A63" s="16" t="s">
        <v>243</v>
      </c>
      <c r="B63" s="16">
        <v>52</v>
      </c>
      <c r="C63" s="16" t="s">
        <v>244</v>
      </c>
      <c r="D63" s="16" t="s">
        <v>31</v>
      </c>
      <c r="E63" s="19" t="s">
        <v>245</v>
      </c>
      <c r="F63" s="16" t="s">
        <v>42</v>
      </c>
      <c r="G63" s="16" t="s">
        <v>246</v>
      </c>
      <c r="H63" s="16" t="s">
        <v>47</v>
      </c>
      <c r="I63" s="17">
        <v>2023</v>
      </c>
      <c r="J63" s="31">
        <v>44986</v>
      </c>
      <c r="K63" s="31">
        <v>45230</v>
      </c>
      <c r="L63" s="34">
        <v>135</v>
      </c>
      <c r="M63" s="34">
        <v>135</v>
      </c>
      <c r="N63" s="34"/>
      <c r="O63" s="34"/>
      <c r="P63" s="34"/>
      <c r="Q63" s="21">
        <v>135</v>
      </c>
      <c r="R63" s="21"/>
      <c r="S63" s="21"/>
      <c r="T63" s="21"/>
      <c r="U63" s="16" t="s">
        <v>247</v>
      </c>
      <c r="V63" s="20" t="s">
        <v>63</v>
      </c>
      <c r="W63" s="16" t="s">
        <v>34</v>
      </c>
    </row>
    <row r="64" ht="81.95" customHeight="1" spans="1:23">
      <c r="A64" s="16"/>
      <c r="B64" s="16">
        <v>53</v>
      </c>
      <c r="C64" s="27" t="s">
        <v>248</v>
      </c>
      <c r="D64" s="17" t="s">
        <v>31</v>
      </c>
      <c r="E64" s="19" t="s">
        <v>249</v>
      </c>
      <c r="F64" s="25" t="s">
        <v>56</v>
      </c>
      <c r="G64" s="17" t="s">
        <v>166</v>
      </c>
      <c r="H64" s="17" t="s">
        <v>47</v>
      </c>
      <c r="I64" s="17">
        <v>2023</v>
      </c>
      <c r="J64" s="31">
        <v>44986</v>
      </c>
      <c r="K64" s="31">
        <v>45230</v>
      </c>
      <c r="L64" s="17">
        <v>100</v>
      </c>
      <c r="M64" s="17">
        <v>100</v>
      </c>
      <c r="N64" s="17"/>
      <c r="O64" s="17"/>
      <c r="P64" s="17"/>
      <c r="Q64" s="21"/>
      <c r="R64" s="21"/>
      <c r="S64" s="21">
        <v>100</v>
      </c>
      <c r="T64" s="21"/>
      <c r="U64" s="17" t="s">
        <v>160</v>
      </c>
      <c r="V64" s="17" t="s">
        <v>160</v>
      </c>
      <c r="W64" s="16" t="s">
        <v>64</v>
      </c>
    </row>
    <row r="65" ht="110.1" customHeight="1" spans="1:23">
      <c r="A65" s="16"/>
      <c r="B65" s="16">
        <v>54</v>
      </c>
      <c r="C65" s="43" t="s">
        <v>250</v>
      </c>
      <c r="D65" s="16" t="s">
        <v>89</v>
      </c>
      <c r="E65" s="19" t="s">
        <v>251</v>
      </c>
      <c r="F65" s="16" t="s">
        <v>252</v>
      </c>
      <c r="G65" s="16" t="s">
        <v>253</v>
      </c>
      <c r="H65" s="16" t="s">
        <v>47</v>
      </c>
      <c r="I65" s="21">
        <v>2022</v>
      </c>
      <c r="J65" s="31">
        <v>44986</v>
      </c>
      <c r="K65" s="31">
        <v>45230</v>
      </c>
      <c r="L65" s="16">
        <v>160</v>
      </c>
      <c r="M65" s="16">
        <v>160</v>
      </c>
      <c r="N65" s="16"/>
      <c r="O65" s="16"/>
      <c r="P65" s="16"/>
      <c r="Q65" s="21"/>
      <c r="R65" s="21"/>
      <c r="S65" s="21">
        <v>160</v>
      </c>
      <c r="T65" s="21"/>
      <c r="U65" s="16" t="s">
        <v>254</v>
      </c>
      <c r="V65" s="16" t="s">
        <v>255</v>
      </c>
      <c r="W65" s="16" t="s">
        <v>255</v>
      </c>
    </row>
    <row r="66" s="5" customFormat="1" ht="44.1" customHeight="1" spans="1:23">
      <c r="A66" s="16"/>
      <c r="B66" s="16">
        <v>55</v>
      </c>
      <c r="C66" s="43" t="s">
        <v>256</v>
      </c>
      <c r="D66" s="16" t="s">
        <v>31</v>
      </c>
      <c r="E66" s="19" t="s">
        <v>257</v>
      </c>
      <c r="F66" s="16"/>
      <c r="G66" s="16"/>
      <c r="H66" s="16"/>
      <c r="I66" s="21">
        <v>2023</v>
      </c>
      <c r="J66" s="31">
        <v>44986</v>
      </c>
      <c r="K66" s="31">
        <v>45230</v>
      </c>
      <c r="L66" s="16">
        <v>80</v>
      </c>
      <c r="M66" s="16">
        <v>80</v>
      </c>
      <c r="N66" s="16"/>
      <c r="O66" s="16"/>
      <c r="P66" s="16"/>
      <c r="Q66" s="21"/>
      <c r="R66" s="21"/>
      <c r="S66" s="21">
        <v>80</v>
      </c>
      <c r="T66" s="21"/>
      <c r="U66" s="16" t="s">
        <v>254</v>
      </c>
      <c r="V66" s="16" t="s">
        <v>255</v>
      </c>
      <c r="W66" s="16" t="s">
        <v>255</v>
      </c>
    </row>
    <row r="67" ht="63.95" customHeight="1" spans="1:23">
      <c r="A67" s="16"/>
      <c r="B67" s="16">
        <v>56</v>
      </c>
      <c r="C67" s="43" t="s">
        <v>258</v>
      </c>
      <c r="D67" s="16"/>
      <c r="E67" s="19" t="s">
        <v>259</v>
      </c>
      <c r="F67" s="16" t="s">
        <v>260</v>
      </c>
      <c r="G67" s="16"/>
      <c r="H67" s="16"/>
      <c r="I67" s="21">
        <v>2023</v>
      </c>
      <c r="J67" s="31">
        <v>44986</v>
      </c>
      <c r="K67" s="31">
        <v>45230</v>
      </c>
      <c r="L67" s="16">
        <v>1350</v>
      </c>
      <c r="M67" s="16">
        <v>1350</v>
      </c>
      <c r="N67" s="16"/>
      <c r="O67" s="16"/>
      <c r="P67" s="16"/>
      <c r="Q67" s="21"/>
      <c r="R67" s="21"/>
      <c r="S67" s="21">
        <v>400</v>
      </c>
      <c r="T67" s="21"/>
      <c r="U67" s="16" t="s">
        <v>261</v>
      </c>
      <c r="V67" s="16" t="s">
        <v>262</v>
      </c>
      <c r="W67" s="16" t="s">
        <v>262</v>
      </c>
    </row>
    <row r="68" s="4" customFormat="1" ht="26.1" customHeight="1" spans="1:23">
      <c r="A68" s="16"/>
      <c r="B68" s="16" t="s">
        <v>70</v>
      </c>
      <c r="C68" s="16"/>
      <c r="D68" s="16"/>
      <c r="E68" s="19"/>
      <c r="F68" s="16"/>
      <c r="G68" s="16"/>
      <c r="H68" s="16"/>
      <c r="I68" s="17"/>
      <c r="J68" s="17"/>
      <c r="K68" s="17"/>
      <c r="L68" s="34">
        <f>SUM(L63:L67)</f>
        <v>1825</v>
      </c>
      <c r="M68" s="34">
        <f>SUM(M63:M67)</f>
        <v>1825</v>
      </c>
      <c r="N68" s="34"/>
      <c r="O68" s="34"/>
      <c r="P68" s="34">
        <f t="shared" ref="P68:P74" si="4">L68-M68</f>
        <v>0</v>
      </c>
      <c r="Q68" s="21">
        <f>SUM(Q63:Q67)</f>
        <v>135</v>
      </c>
      <c r="R68" s="21">
        <f>SUM(R63:R67)</f>
        <v>0</v>
      </c>
      <c r="S68" s="21">
        <f>SUM(S63:S67)</f>
        <v>740</v>
      </c>
      <c r="T68" s="21">
        <f>SUM(T63:T67)</f>
        <v>0</v>
      </c>
      <c r="U68" s="16"/>
      <c r="V68" s="16"/>
      <c r="W68" s="17"/>
    </row>
    <row r="69" ht="62.1" customHeight="1" spans="1:23">
      <c r="A69" s="16" t="s">
        <v>263</v>
      </c>
      <c r="B69" s="16">
        <v>57</v>
      </c>
      <c r="C69" s="17" t="s">
        <v>264</v>
      </c>
      <c r="D69" s="16" t="s">
        <v>89</v>
      </c>
      <c r="E69" s="18" t="s">
        <v>265</v>
      </c>
      <c r="F69" s="17" t="s">
        <v>37</v>
      </c>
      <c r="G69" s="17"/>
      <c r="H69" s="16"/>
      <c r="I69" s="17">
        <v>2023</v>
      </c>
      <c r="J69" s="31">
        <v>44986</v>
      </c>
      <c r="K69" s="31">
        <v>45230</v>
      </c>
      <c r="L69" s="32">
        <v>1143</v>
      </c>
      <c r="M69" s="32">
        <v>1143</v>
      </c>
      <c r="N69" s="34"/>
      <c r="O69" s="34"/>
      <c r="P69" s="34">
        <f t="shared" si="4"/>
        <v>0</v>
      </c>
      <c r="Q69" s="21">
        <v>700</v>
      </c>
      <c r="R69" s="21"/>
      <c r="S69" s="21">
        <v>100</v>
      </c>
      <c r="T69" s="21"/>
      <c r="U69" s="16" t="s">
        <v>266</v>
      </c>
      <c r="V69" s="16" t="s">
        <v>34</v>
      </c>
      <c r="W69" s="16" t="s">
        <v>34</v>
      </c>
    </row>
    <row r="70" ht="57" customHeight="1" spans="1:23">
      <c r="A70" s="16"/>
      <c r="B70" s="16">
        <v>58</v>
      </c>
      <c r="C70" s="17" t="s">
        <v>267</v>
      </c>
      <c r="D70" s="16" t="s">
        <v>89</v>
      </c>
      <c r="E70" s="18" t="s">
        <v>268</v>
      </c>
      <c r="F70" s="17" t="s">
        <v>37</v>
      </c>
      <c r="G70" s="17"/>
      <c r="H70" s="16"/>
      <c r="I70" s="17">
        <v>2023</v>
      </c>
      <c r="J70" s="31">
        <v>44986</v>
      </c>
      <c r="K70" s="31">
        <v>45230</v>
      </c>
      <c r="L70" s="32">
        <v>1282.7</v>
      </c>
      <c r="M70" s="34">
        <v>1282.7</v>
      </c>
      <c r="N70" s="34"/>
      <c r="O70" s="34"/>
      <c r="P70" s="34">
        <f t="shared" si="4"/>
        <v>0</v>
      </c>
      <c r="Q70" s="21">
        <v>900</v>
      </c>
      <c r="R70" s="21"/>
      <c r="S70" s="21">
        <v>100</v>
      </c>
      <c r="T70" s="21"/>
      <c r="U70" s="16" t="s">
        <v>266</v>
      </c>
      <c r="V70" s="16" t="s">
        <v>34</v>
      </c>
      <c r="W70" s="16" t="s">
        <v>34</v>
      </c>
    </row>
    <row r="71" ht="78.95" customHeight="1" spans="1:23">
      <c r="A71" s="16"/>
      <c r="B71" s="16">
        <v>59</v>
      </c>
      <c r="C71" s="17" t="s">
        <v>269</v>
      </c>
      <c r="D71" s="16" t="s">
        <v>89</v>
      </c>
      <c r="E71" s="18" t="s">
        <v>270</v>
      </c>
      <c r="F71" s="17" t="s">
        <v>170</v>
      </c>
      <c r="G71" s="17" t="s">
        <v>271</v>
      </c>
      <c r="H71" s="16" t="s">
        <v>47</v>
      </c>
      <c r="I71" s="17">
        <v>2023</v>
      </c>
      <c r="J71" s="31">
        <v>44986</v>
      </c>
      <c r="K71" s="31">
        <v>45230</v>
      </c>
      <c r="L71" s="32">
        <v>120</v>
      </c>
      <c r="M71" s="34">
        <v>120</v>
      </c>
      <c r="N71" s="34"/>
      <c r="O71" s="34"/>
      <c r="P71" s="34">
        <f t="shared" si="4"/>
        <v>0</v>
      </c>
      <c r="Q71" s="21">
        <v>120</v>
      </c>
      <c r="R71" s="21"/>
      <c r="S71" s="21"/>
      <c r="T71" s="21"/>
      <c r="U71" s="17" t="s">
        <v>173</v>
      </c>
      <c r="V71" s="17" t="s">
        <v>173</v>
      </c>
      <c r="W71" s="16" t="s">
        <v>34</v>
      </c>
    </row>
    <row r="72" ht="69.95" customHeight="1" spans="1:23">
      <c r="A72" s="16"/>
      <c r="B72" s="16">
        <v>60</v>
      </c>
      <c r="C72" s="17" t="s">
        <v>272</v>
      </c>
      <c r="D72" s="16" t="s">
        <v>89</v>
      </c>
      <c r="E72" s="18" t="s">
        <v>273</v>
      </c>
      <c r="F72" s="17" t="s">
        <v>56</v>
      </c>
      <c r="G72" s="17" t="s">
        <v>274</v>
      </c>
      <c r="H72" s="16" t="s">
        <v>47</v>
      </c>
      <c r="I72" s="17">
        <v>2023</v>
      </c>
      <c r="J72" s="31">
        <v>44986</v>
      </c>
      <c r="K72" s="31">
        <v>45230</v>
      </c>
      <c r="L72" s="32">
        <v>53</v>
      </c>
      <c r="M72" s="34">
        <v>53</v>
      </c>
      <c r="N72" s="34"/>
      <c r="O72" s="34"/>
      <c r="P72" s="34">
        <f t="shared" si="4"/>
        <v>0</v>
      </c>
      <c r="Q72" s="21">
        <v>53</v>
      </c>
      <c r="R72" s="21"/>
      <c r="S72" s="21"/>
      <c r="T72" s="21"/>
      <c r="U72" s="17" t="s">
        <v>160</v>
      </c>
      <c r="V72" s="17" t="s">
        <v>160</v>
      </c>
      <c r="W72" s="16" t="s">
        <v>34</v>
      </c>
    </row>
    <row r="73" ht="60" customHeight="1" spans="1:23">
      <c r="A73" s="16"/>
      <c r="B73" s="16">
        <v>61</v>
      </c>
      <c r="C73" s="17" t="s">
        <v>275</v>
      </c>
      <c r="D73" s="17" t="s">
        <v>31</v>
      </c>
      <c r="E73" s="18" t="s">
        <v>276</v>
      </c>
      <c r="F73" s="17" t="s">
        <v>129</v>
      </c>
      <c r="G73" s="17" t="s">
        <v>277</v>
      </c>
      <c r="H73" s="17"/>
      <c r="I73" s="17">
        <v>2023</v>
      </c>
      <c r="J73" s="31">
        <v>44986</v>
      </c>
      <c r="K73" s="31">
        <v>45230</v>
      </c>
      <c r="L73" s="32">
        <v>813</v>
      </c>
      <c r="M73" s="32">
        <v>813</v>
      </c>
      <c r="N73" s="32"/>
      <c r="O73" s="32"/>
      <c r="P73" s="34">
        <f t="shared" si="4"/>
        <v>0</v>
      </c>
      <c r="Q73" s="21">
        <v>100</v>
      </c>
      <c r="R73" s="21"/>
      <c r="S73" s="21">
        <v>494</v>
      </c>
      <c r="T73" s="21"/>
      <c r="U73" s="16" t="s">
        <v>134</v>
      </c>
      <c r="V73" s="17" t="s">
        <v>34</v>
      </c>
      <c r="W73" s="16" t="s">
        <v>34</v>
      </c>
    </row>
    <row r="74" ht="81" customHeight="1" spans="1:23">
      <c r="A74" s="16" t="s">
        <v>263</v>
      </c>
      <c r="B74" s="16">
        <v>62</v>
      </c>
      <c r="C74" s="17" t="s">
        <v>278</v>
      </c>
      <c r="D74" s="17" t="s">
        <v>31</v>
      </c>
      <c r="E74" s="18" t="s">
        <v>279</v>
      </c>
      <c r="F74" s="17" t="s">
        <v>42</v>
      </c>
      <c r="G74" s="17" t="s">
        <v>46</v>
      </c>
      <c r="H74" s="16" t="s">
        <v>47</v>
      </c>
      <c r="I74" s="17">
        <v>2023</v>
      </c>
      <c r="J74" s="31">
        <v>44986</v>
      </c>
      <c r="K74" s="31">
        <v>45230</v>
      </c>
      <c r="L74" s="32">
        <v>495.7</v>
      </c>
      <c r="M74" s="32">
        <v>495.7</v>
      </c>
      <c r="N74" s="32"/>
      <c r="O74" s="32"/>
      <c r="P74" s="34">
        <f t="shared" si="4"/>
        <v>0</v>
      </c>
      <c r="Q74" s="21"/>
      <c r="R74" s="21"/>
      <c r="S74" s="21">
        <v>395</v>
      </c>
      <c r="T74" s="21"/>
      <c r="U74" s="17" t="s">
        <v>34</v>
      </c>
      <c r="V74" s="17" t="s">
        <v>34</v>
      </c>
      <c r="W74" s="16" t="s">
        <v>34</v>
      </c>
    </row>
    <row r="75" ht="63.95" customHeight="1" spans="1:23">
      <c r="A75" s="16"/>
      <c r="B75" s="16">
        <v>63</v>
      </c>
      <c r="C75" s="24" t="s">
        <v>280</v>
      </c>
      <c r="D75" s="25" t="s">
        <v>31</v>
      </c>
      <c r="E75" s="44" t="s">
        <v>281</v>
      </c>
      <c r="F75" s="25" t="s">
        <v>282</v>
      </c>
      <c r="G75" s="25" t="s">
        <v>283</v>
      </c>
      <c r="H75" s="25"/>
      <c r="I75" s="25">
        <v>2023</v>
      </c>
      <c r="J75" s="31">
        <v>44986</v>
      </c>
      <c r="K75" s="31">
        <v>45230</v>
      </c>
      <c r="L75" s="16">
        <v>700</v>
      </c>
      <c r="M75" s="16">
        <v>700</v>
      </c>
      <c r="N75" s="16"/>
      <c r="O75" s="16"/>
      <c r="P75" s="16"/>
      <c r="Q75" s="21"/>
      <c r="R75" s="21"/>
      <c r="S75" s="21">
        <v>400</v>
      </c>
      <c r="T75" s="21"/>
      <c r="U75" s="16" t="s">
        <v>284</v>
      </c>
      <c r="V75" s="16" t="s">
        <v>284</v>
      </c>
      <c r="W75" s="16" t="s">
        <v>284</v>
      </c>
    </row>
    <row r="76" ht="53.1" customHeight="1" spans="1:23">
      <c r="A76" s="16"/>
      <c r="B76" s="16">
        <v>64</v>
      </c>
      <c r="C76" s="43" t="s">
        <v>285</v>
      </c>
      <c r="D76" s="16" t="s">
        <v>31</v>
      </c>
      <c r="E76" s="19" t="s">
        <v>286</v>
      </c>
      <c r="F76" s="16" t="s">
        <v>287</v>
      </c>
      <c r="G76" s="16" t="s">
        <v>288</v>
      </c>
      <c r="H76" s="45"/>
      <c r="I76" s="16">
        <v>2023</v>
      </c>
      <c r="J76" s="31">
        <v>44986</v>
      </c>
      <c r="K76" s="31">
        <v>45230</v>
      </c>
      <c r="L76" s="16">
        <v>500</v>
      </c>
      <c r="M76" s="16">
        <v>500</v>
      </c>
      <c r="N76" s="16"/>
      <c r="O76" s="16"/>
      <c r="P76" s="16"/>
      <c r="Q76" s="21"/>
      <c r="R76" s="21"/>
      <c r="S76" s="21">
        <v>300</v>
      </c>
      <c r="T76" s="21"/>
      <c r="U76" s="16" t="s">
        <v>284</v>
      </c>
      <c r="V76" s="16" t="s">
        <v>284</v>
      </c>
      <c r="W76" s="16" t="s">
        <v>284</v>
      </c>
    </row>
    <row r="77" ht="68.1" customHeight="1" spans="1:23">
      <c r="A77" s="16"/>
      <c r="B77" s="16">
        <v>65</v>
      </c>
      <c r="C77" s="43" t="s">
        <v>289</v>
      </c>
      <c r="D77" s="16" t="s">
        <v>31</v>
      </c>
      <c r="E77" s="19" t="s">
        <v>290</v>
      </c>
      <c r="F77" s="16" t="s">
        <v>287</v>
      </c>
      <c r="G77" s="16" t="s">
        <v>291</v>
      </c>
      <c r="H77" s="16" t="s">
        <v>292</v>
      </c>
      <c r="I77" s="16">
        <v>2023</v>
      </c>
      <c r="J77" s="31">
        <v>44986</v>
      </c>
      <c r="K77" s="31">
        <v>45230</v>
      </c>
      <c r="L77" s="16">
        <v>1500</v>
      </c>
      <c r="M77" s="16">
        <v>1500</v>
      </c>
      <c r="N77" s="16"/>
      <c r="O77" s="16"/>
      <c r="P77" s="16"/>
      <c r="Q77" s="21"/>
      <c r="R77" s="21"/>
      <c r="S77" s="21">
        <v>1000</v>
      </c>
      <c r="T77" s="21"/>
      <c r="U77" s="16" t="s">
        <v>284</v>
      </c>
      <c r="V77" s="16" t="s">
        <v>284</v>
      </c>
      <c r="W77" s="16" t="s">
        <v>284</v>
      </c>
    </row>
    <row r="78" s="4" customFormat="1" ht="33" customHeight="1" spans="1:23">
      <c r="A78" s="16"/>
      <c r="B78" s="16" t="s">
        <v>70</v>
      </c>
      <c r="C78" s="16"/>
      <c r="D78" s="17"/>
      <c r="E78" s="18"/>
      <c r="F78" s="17"/>
      <c r="G78" s="17"/>
      <c r="H78" s="16"/>
      <c r="I78" s="17"/>
      <c r="J78" s="17"/>
      <c r="K78" s="17"/>
      <c r="L78" s="32">
        <f>SUM(L69:L77)</f>
        <v>6607.4</v>
      </c>
      <c r="M78" s="32">
        <f>SUM(M69:M77)</f>
        <v>6607.4</v>
      </c>
      <c r="N78" s="32"/>
      <c r="O78" s="32"/>
      <c r="P78" s="34">
        <f>L78-M78</f>
        <v>0</v>
      </c>
      <c r="Q78" s="21">
        <f>SUM(Q69:Q77)</f>
        <v>1873</v>
      </c>
      <c r="R78" s="21">
        <f>SUM(R69:R77)</f>
        <v>0</v>
      </c>
      <c r="S78" s="21">
        <f>SUM(S69:S77)</f>
        <v>2789</v>
      </c>
      <c r="T78" s="21">
        <f>SUM(T69:T77)</f>
        <v>0</v>
      </c>
      <c r="U78" s="17"/>
      <c r="V78" s="17"/>
      <c r="W78" s="21"/>
    </row>
    <row r="79" ht="134.1" customHeight="1" spans="1:23">
      <c r="A79" s="16" t="s">
        <v>293</v>
      </c>
      <c r="B79" s="16">
        <v>66</v>
      </c>
      <c r="C79" s="17" t="s">
        <v>294</v>
      </c>
      <c r="D79" s="17" t="s">
        <v>31</v>
      </c>
      <c r="E79" s="18" t="s">
        <v>295</v>
      </c>
      <c r="F79" s="17" t="s">
        <v>42</v>
      </c>
      <c r="G79" s="17" t="s">
        <v>246</v>
      </c>
      <c r="H79" s="16" t="s">
        <v>47</v>
      </c>
      <c r="I79" s="17">
        <v>2023</v>
      </c>
      <c r="J79" s="31">
        <v>44986</v>
      </c>
      <c r="K79" s="31">
        <v>45230</v>
      </c>
      <c r="L79" s="32">
        <v>8158.08</v>
      </c>
      <c r="M79" s="32">
        <v>3000</v>
      </c>
      <c r="N79" s="32"/>
      <c r="O79" s="32"/>
      <c r="P79" s="34">
        <f>L79-M79</f>
        <v>5158.08</v>
      </c>
      <c r="Q79" s="21"/>
      <c r="R79" s="21"/>
      <c r="S79" s="21">
        <v>500</v>
      </c>
      <c r="T79" s="21"/>
      <c r="U79" s="17" t="s">
        <v>134</v>
      </c>
      <c r="V79" s="17" t="s">
        <v>34</v>
      </c>
      <c r="W79" s="17" t="s">
        <v>34</v>
      </c>
    </row>
    <row r="80" ht="51" customHeight="1" spans="1:23">
      <c r="A80" s="16"/>
      <c r="B80" s="16">
        <v>67</v>
      </c>
      <c r="C80" s="17" t="s">
        <v>296</v>
      </c>
      <c r="D80" s="17" t="s">
        <v>31</v>
      </c>
      <c r="E80" s="19" t="s">
        <v>297</v>
      </c>
      <c r="F80" s="16" t="s">
        <v>298</v>
      </c>
      <c r="G80" s="16"/>
      <c r="H80" s="16"/>
      <c r="I80" s="17">
        <v>2023</v>
      </c>
      <c r="J80" s="31">
        <v>44986</v>
      </c>
      <c r="K80" s="31">
        <v>45230</v>
      </c>
      <c r="L80" s="34">
        <v>100</v>
      </c>
      <c r="M80" s="34">
        <v>100</v>
      </c>
      <c r="N80" s="34"/>
      <c r="O80" s="34"/>
      <c r="P80" s="34">
        <f>L80-M80</f>
        <v>0</v>
      </c>
      <c r="Q80" s="21"/>
      <c r="R80" s="21"/>
      <c r="S80" s="21">
        <v>60</v>
      </c>
      <c r="T80" s="21"/>
      <c r="U80" s="17" t="s">
        <v>299</v>
      </c>
      <c r="V80" s="17" t="s">
        <v>34</v>
      </c>
      <c r="W80" s="17" t="s">
        <v>34</v>
      </c>
    </row>
    <row r="81" ht="56.1" customHeight="1" spans="1:23">
      <c r="A81" s="16"/>
      <c r="B81" s="16">
        <v>68</v>
      </c>
      <c r="C81" s="17" t="s">
        <v>300</v>
      </c>
      <c r="D81" s="17" t="s">
        <v>31</v>
      </c>
      <c r="E81" s="19" t="s">
        <v>301</v>
      </c>
      <c r="F81" s="16" t="s">
        <v>37</v>
      </c>
      <c r="G81" s="16"/>
      <c r="H81" s="16"/>
      <c r="I81" s="17">
        <v>2023</v>
      </c>
      <c r="J81" s="31">
        <v>44986</v>
      </c>
      <c r="K81" s="31">
        <v>45230</v>
      </c>
      <c r="L81" s="34">
        <v>110</v>
      </c>
      <c r="M81" s="34">
        <v>110</v>
      </c>
      <c r="N81" s="34"/>
      <c r="O81" s="34"/>
      <c r="P81" s="34">
        <f>L81-M81</f>
        <v>0</v>
      </c>
      <c r="Q81" s="21"/>
      <c r="R81" s="21"/>
      <c r="S81" s="21">
        <v>50</v>
      </c>
      <c r="T81" s="21"/>
      <c r="U81" s="17" t="s">
        <v>299</v>
      </c>
      <c r="V81" s="16" t="s">
        <v>34</v>
      </c>
      <c r="W81" s="16" t="s">
        <v>34</v>
      </c>
    </row>
    <row r="82" s="4" customFormat="1" ht="21.95" customHeight="1" spans="1:23">
      <c r="A82" s="16"/>
      <c r="B82" s="16" t="s">
        <v>70</v>
      </c>
      <c r="C82" s="16"/>
      <c r="D82" s="17"/>
      <c r="E82" s="19"/>
      <c r="F82" s="16"/>
      <c r="G82" s="16"/>
      <c r="H82" s="16"/>
      <c r="I82" s="17"/>
      <c r="J82" s="17"/>
      <c r="K82" s="17"/>
      <c r="L82" s="34">
        <f>SUM(L79:L81)</f>
        <v>8368.08</v>
      </c>
      <c r="M82" s="34">
        <f>SUM(M79:M81)</f>
        <v>3210</v>
      </c>
      <c r="N82" s="34"/>
      <c r="O82" s="34"/>
      <c r="P82" s="34">
        <f>L82-M82</f>
        <v>5158.08</v>
      </c>
      <c r="Q82" s="21">
        <f>SUM(Q79:Q81)</f>
        <v>0</v>
      </c>
      <c r="R82" s="21">
        <f>SUM(R79:R81)</f>
        <v>0</v>
      </c>
      <c r="S82" s="21">
        <f>SUM(S79:S81)</f>
        <v>610</v>
      </c>
      <c r="T82" s="21">
        <f>SUM(T79:T81)</f>
        <v>0</v>
      </c>
      <c r="U82" s="17"/>
      <c r="V82" s="16"/>
      <c r="W82" s="21"/>
    </row>
    <row r="83" ht="54.95" customHeight="1" spans="1:23">
      <c r="A83" s="17" t="s">
        <v>302</v>
      </c>
      <c r="B83" s="21">
        <v>69</v>
      </c>
      <c r="C83" s="43" t="s">
        <v>303</v>
      </c>
      <c r="D83" s="16" t="s">
        <v>31</v>
      </c>
      <c r="E83" s="19" t="s">
        <v>304</v>
      </c>
      <c r="F83" s="16" t="s">
        <v>305</v>
      </c>
      <c r="G83" s="16" t="s">
        <v>306</v>
      </c>
      <c r="H83" s="16" t="s">
        <v>47</v>
      </c>
      <c r="I83" s="16">
        <v>2021</v>
      </c>
      <c r="J83" s="31">
        <v>45031</v>
      </c>
      <c r="K83" s="31">
        <v>45246</v>
      </c>
      <c r="L83" s="16">
        <v>450</v>
      </c>
      <c r="M83" s="16">
        <v>450</v>
      </c>
      <c r="N83" s="21"/>
      <c r="O83" s="21"/>
      <c r="P83" s="21"/>
      <c r="Q83" s="21">
        <v>130</v>
      </c>
      <c r="R83" s="21"/>
      <c r="S83" s="21"/>
      <c r="T83" s="21"/>
      <c r="U83" s="16" t="s">
        <v>307</v>
      </c>
      <c r="V83" s="16" t="s">
        <v>308</v>
      </c>
      <c r="W83" s="16" t="s">
        <v>308</v>
      </c>
    </row>
    <row r="84" ht="75" customHeight="1" spans="1:23">
      <c r="A84" s="17"/>
      <c r="B84" s="21">
        <v>70</v>
      </c>
      <c r="C84" s="27" t="s">
        <v>309</v>
      </c>
      <c r="D84" s="17" t="s">
        <v>89</v>
      </c>
      <c r="E84" s="19" t="s">
        <v>310</v>
      </c>
      <c r="F84" s="16" t="s">
        <v>311</v>
      </c>
      <c r="G84" s="17" t="s">
        <v>312</v>
      </c>
      <c r="H84" s="16" t="s">
        <v>47</v>
      </c>
      <c r="I84" s="21">
        <v>2022</v>
      </c>
      <c r="J84" s="31">
        <v>45031</v>
      </c>
      <c r="K84" s="31">
        <v>45245</v>
      </c>
      <c r="L84" s="17">
        <v>2333</v>
      </c>
      <c r="M84" s="17">
        <v>2333</v>
      </c>
      <c r="N84" s="21"/>
      <c r="O84" s="21"/>
      <c r="P84" s="21"/>
      <c r="Q84" s="21">
        <v>427</v>
      </c>
      <c r="R84" s="21">
        <v>147</v>
      </c>
      <c r="S84" s="21">
        <v>950</v>
      </c>
      <c r="T84" s="21"/>
      <c r="U84" s="16" t="s">
        <v>313</v>
      </c>
      <c r="V84" s="16" t="s">
        <v>308</v>
      </c>
      <c r="W84" s="16" t="s">
        <v>308</v>
      </c>
    </row>
    <row r="85" ht="63" customHeight="1" spans="1:23">
      <c r="A85" s="17"/>
      <c r="B85" s="21">
        <v>71</v>
      </c>
      <c r="C85" s="27" t="s">
        <v>314</v>
      </c>
      <c r="D85" s="17" t="s">
        <v>315</v>
      </c>
      <c r="E85" s="19" t="s">
        <v>310</v>
      </c>
      <c r="F85" s="16" t="s">
        <v>305</v>
      </c>
      <c r="G85" s="17" t="s">
        <v>316</v>
      </c>
      <c r="H85" s="16" t="s">
        <v>47</v>
      </c>
      <c r="I85" s="21">
        <v>2023</v>
      </c>
      <c r="J85" s="31">
        <v>45031</v>
      </c>
      <c r="K85" s="31">
        <v>45245</v>
      </c>
      <c r="L85" s="17">
        <v>1000</v>
      </c>
      <c r="M85" s="17">
        <v>1000</v>
      </c>
      <c r="N85" s="21"/>
      <c r="O85" s="21"/>
      <c r="P85" s="21"/>
      <c r="Q85" s="21"/>
      <c r="R85" s="21">
        <v>500</v>
      </c>
      <c r="S85" s="21"/>
      <c r="T85" s="21"/>
      <c r="U85" s="16" t="s">
        <v>313</v>
      </c>
      <c r="V85" s="16" t="s">
        <v>308</v>
      </c>
      <c r="W85" s="16" t="s">
        <v>308</v>
      </c>
    </row>
    <row r="86" s="4" customFormat="1" ht="29.1" customHeight="1" spans="1:23">
      <c r="A86" s="17"/>
      <c r="B86" s="21" t="s">
        <v>70</v>
      </c>
      <c r="C86" s="46"/>
      <c r="D86" s="21"/>
      <c r="E86" s="22"/>
      <c r="F86" s="21"/>
      <c r="G86" s="21"/>
      <c r="H86" s="21"/>
      <c r="I86" s="21"/>
      <c r="J86" s="21"/>
      <c r="K86" s="21"/>
      <c r="L86" s="21">
        <f>SUM(L83:L85)</f>
        <v>3783</v>
      </c>
      <c r="M86" s="21">
        <f>SUM(M83:M85)</f>
        <v>3783</v>
      </c>
      <c r="N86" s="21"/>
      <c r="O86" s="21"/>
      <c r="P86" s="21"/>
      <c r="Q86" s="21">
        <f>SUM(Q83:Q85)</f>
        <v>557</v>
      </c>
      <c r="R86" s="21">
        <f>SUM(R83:R85)</f>
        <v>647</v>
      </c>
      <c r="S86" s="21">
        <f>SUM(S83:S85)</f>
        <v>950</v>
      </c>
      <c r="T86" s="21">
        <f>SUM(T83:T85)</f>
        <v>0</v>
      </c>
      <c r="U86" s="21"/>
      <c r="V86" s="21"/>
      <c r="W86" s="21"/>
    </row>
    <row r="87" ht="39.95" customHeight="1" spans="1:23">
      <c r="A87" s="17" t="s">
        <v>317</v>
      </c>
      <c r="B87" s="21">
        <v>72</v>
      </c>
      <c r="C87" s="43" t="s">
        <v>318</v>
      </c>
      <c r="D87" s="16" t="s">
        <v>31</v>
      </c>
      <c r="E87" s="19" t="s">
        <v>319</v>
      </c>
      <c r="F87" s="16" t="s">
        <v>152</v>
      </c>
      <c r="G87" s="16" t="s">
        <v>320</v>
      </c>
      <c r="H87" s="16" t="s">
        <v>47</v>
      </c>
      <c r="I87" s="16">
        <v>2023</v>
      </c>
      <c r="J87" s="31">
        <v>45031</v>
      </c>
      <c r="K87" s="31">
        <v>45260</v>
      </c>
      <c r="L87" s="16">
        <v>50</v>
      </c>
      <c r="M87" s="16">
        <v>50</v>
      </c>
      <c r="N87" s="21"/>
      <c r="O87" s="21"/>
      <c r="P87" s="16"/>
      <c r="Q87" s="21">
        <v>50</v>
      </c>
      <c r="R87" s="21"/>
      <c r="S87" s="21"/>
      <c r="T87" s="21"/>
      <c r="U87" s="16" t="s">
        <v>307</v>
      </c>
      <c r="V87" s="16" t="s">
        <v>308</v>
      </c>
      <c r="W87" s="16" t="s">
        <v>308</v>
      </c>
    </row>
    <row r="88" ht="33" customHeight="1" spans="1:23">
      <c r="A88" s="17"/>
      <c r="B88" s="21">
        <v>73</v>
      </c>
      <c r="C88" s="43" t="s">
        <v>321</v>
      </c>
      <c r="D88" s="16" t="s">
        <v>31</v>
      </c>
      <c r="E88" s="19" t="s">
        <v>322</v>
      </c>
      <c r="F88" s="16" t="s">
        <v>152</v>
      </c>
      <c r="G88" s="16" t="s">
        <v>323</v>
      </c>
      <c r="H88" s="16" t="s">
        <v>47</v>
      </c>
      <c r="I88" s="16">
        <v>2023</v>
      </c>
      <c r="J88" s="31">
        <v>45031</v>
      </c>
      <c r="K88" s="31">
        <v>45260</v>
      </c>
      <c r="L88" s="16">
        <v>30</v>
      </c>
      <c r="M88" s="16">
        <v>30</v>
      </c>
      <c r="N88" s="21"/>
      <c r="O88" s="21"/>
      <c r="P88" s="16"/>
      <c r="Q88" s="21">
        <v>30</v>
      </c>
      <c r="R88" s="21"/>
      <c r="S88" s="21"/>
      <c r="T88" s="21"/>
      <c r="U88" s="16" t="s">
        <v>307</v>
      </c>
      <c r="V88" s="16" t="s">
        <v>308</v>
      </c>
      <c r="W88" s="16" t="s">
        <v>308</v>
      </c>
    </row>
    <row r="89" ht="38.1" customHeight="1" spans="1:23">
      <c r="A89" s="17"/>
      <c r="B89" s="21">
        <v>74</v>
      </c>
      <c r="C89" s="43" t="s">
        <v>324</v>
      </c>
      <c r="D89" s="16" t="s">
        <v>325</v>
      </c>
      <c r="E89" s="19" t="s">
        <v>326</v>
      </c>
      <c r="F89" s="16" t="s">
        <v>152</v>
      </c>
      <c r="G89" s="16" t="s">
        <v>327</v>
      </c>
      <c r="H89" s="16" t="s">
        <v>47</v>
      </c>
      <c r="I89" s="16">
        <v>2023</v>
      </c>
      <c r="J89" s="31">
        <v>45031</v>
      </c>
      <c r="K89" s="31">
        <v>45260</v>
      </c>
      <c r="L89" s="16">
        <v>50</v>
      </c>
      <c r="M89" s="16">
        <v>50</v>
      </c>
      <c r="N89" s="21"/>
      <c r="O89" s="21"/>
      <c r="P89" s="16"/>
      <c r="Q89" s="21">
        <v>50</v>
      </c>
      <c r="R89" s="21"/>
      <c r="S89" s="21"/>
      <c r="T89" s="21"/>
      <c r="U89" s="16" t="s">
        <v>307</v>
      </c>
      <c r="V89" s="16" t="s">
        <v>308</v>
      </c>
      <c r="W89" s="16" t="s">
        <v>308</v>
      </c>
    </row>
    <row r="90" ht="33" customHeight="1" spans="1:23">
      <c r="A90" s="17"/>
      <c r="B90" s="21">
        <v>75</v>
      </c>
      <c r="C90" s="43" t="s">
        <v>328</v>
      </c>
      <c r="D90" s="16" t="s">
        <v>31</v>
      </c>
      <c r="E90" s="19" t="s">
        <v>329</v>
      </c>
      <c r="F90" s="16" t="s">
        <v>152</v>
      </c>
      <c r="G90" s="16" t="s">
        <v>330</v>
      </c>
      <c r="H90" s="16" t="s">
        <v>47</v>
      </c>
      <c r="I90" s="16">
        <v>2023</v>
      </c>
      <c r="J90" s="31">
        <v>45031</v>
      </c>
      <c r="K90" s="31">
        <v>45260</v>
      </c>
      <c r="L90" s="16">
        <v>80</v>
      </c>
      <c r="M90" s="16">
        <v>80</v>
      </c>
      <c r="N90" s="21"/>
      <c r="O90" s="21"/>
      <c r="P90" s="16"/>
      <c r="Q90" s="21">
        <v>80</v>
      </c>
      <c r="R90" s="21"/>
      <c r="S90" s="21"/>
      <c r="T90" s="21"/>
      <c r="U90" s="16" t="s">
        <v>307</v>
      </c>
      <c r="V90" s="16" t="s">
        <v>308</v>
      </c>
      <c r="W90" s="16" t="s">
        <v>308</v>
      </c>
    </row>
    <row r="91" ht="48" customHeight="1" spans="1:23">
      <c r="A91" s="17"/>
      <c r="B91" s="21">
        <v>76</v>
      </c>
      <c r="C91" s="43" t="s">
        <v>331</v>
      </c>
      <c r="D91" s="16" t="s">
        <v>31</v>
      </c>
      <c r="E91" s="19" t="s">
        <v>332</v>
      </c>
      <c r="F91" s="16" t="s">
        <v>152</v>
      </c>
      <c r="G91" s="16" t="s">
        <v>333</v>
      </c>
      <c r="H91" s="16" t="s">
        <v>47</v>
      </c>
      <c r="I91" s="16">
        <v>2023</v>
      </c>
      <c r="J91" s="31">
        <v>45031</v>
      </c>
      <c r="K91" s="31">
        <v>45260</v>
      </c>
      <c r="L91" s="16">
        <v>90</v>
      </c>
      <c r="M91" s="16">
        <v>90</v>
      </c>
      <c r="N91" s="21"/>
      <c r="O91" s="21"/>
      <c r="P91" s="16"/>
      <c r="Q91" s="21">
        <v>90</v>
      </c>
      <c r="R91" s="21"/>
      <c r="S91" s="21"/>
      <c r="T91" s="21"/>
      <c r="U91" s="16" t="s">
        <v>307</v>
      </c>
      <c r="V91" s="16" t="s">
        <v>308</v>
      </c>
      <c r="W91" s="16" t="s">
        <v>308</v>
      </c>
    </row>
    <row r="92" s="4" customFormat="1" ht="26.1" customHeight="1" spans="1:23">
      <c r="A92" s="17"/>
      <c r="B92" s="21" t="s">
        <v>70</v>
      </c>
      <c r="C92" s="46"/>
      <c r="D92" s="21"/>
      <c r="E92" s="22"/>
      <c r="F92" s="21"/>
      <c r="G92" s="21"/>
      <c r="H92" s="21"/>
      <c r="I92" s="21"/>
      <c r="J92" s="21"/>
      <c r="K92" s="21"/>
      <c r="L92" s="21">
        <f>SUM(L87:L91)</f>
        <v>300</v>
      </c>
      <c r="M92" s="21">
        <f>SUM(M87:M91)</f>
        <v>300</v>
      </c>
      <c r="N92" s="21"/>
      <c r="O92" s="21"/>
      <c r="P92" s="21"/>
      <c r="Q92" s="21">
        <f>SUM(Q87:Q91)</f>
        <v>300</v>
      </c>
      <c r="R92" s="21">
        <v>0</v>
      </c>
      <c r="S92" s="21">
        <v>0</v>
      </c>
      <c r="T92" s="21"/>
      <c r="U92" s="21"/>
      <c r="V92" s="21"/>
      <c r="W92" s="21"/>
    </row>
    <row r="93" ht="84.95" customHeight="1" spans="1:23">
      <c r="A93" s="17" t="s">
        <v>334</v>
      </c>
      <c r="B93" s="21">
        <v>77</v>
      </c>
      <c r="C93" s="43" t="s">
        <v>335</v>
      </c>
      <c r="D93" s="16" t="s">
        <v>336</v>
      </c>
      <c r="E93" s="19" t="s">
        <v>337</v>
      </c>
      <c r="F93" s="16" t="s">
        <v>338</v>
      </c>
      <c r="G93" s="16" t="s">
        <v>339</v>
      </c>
      <c r="H93" s="16" t="s">
        <v>47</v>
      </c>
      <c r="I93" s="16">
        <v>2023</v>
      </c>
      <c r="J93" s="31">
        <v>45017</v>
      </c>
      <c r="K93" s="31">
        <v>45290</v>
      </c>
      <c r="L93" s="16">
        <v>1133.48</v>
      </c>
      <c r="M93" s="16">
        <v>1133.48</v>
      </c>
      <c r="N93" s="16"/>
      <c r="O93" s="21"/>
      <c r="P93" s="21"/>
      <c r="Q93" s="21"/>
      <c r="R93" s="21">
        <v>100</v>
      </c>
      <c r="S93" s="21">
        <v>500</v>
      </c>
      <c r="T93" s="21"/>
      <c r="U93" s="16" t="s">
        <v>307</v>
      </c>
      <c r="V93" s="16" t="s">
        <v>308</v>
      </c>
      <c r="W93" s="16" t="s">
        <v>308</v>
      </c>
    </row>
    <row r="94" s="4" customFormat="1" ht="32.1" customHeight="1" spans="1:23">
      <c r="A94" s="17"/>
      <c r="B94" s="21" t="s">
        <v>70</v>
      </c>
      <c r="C94" s="43"/>
      <c r="D94" s="16"/>
      <c r="E94" s="19"/>
      <c r="F94" s="16"/>
      <c r="G94" s="16"/>
      <c r="H94" s="16"/>
      <c r="I94" s="16"/>
      <c r="J94" s="16"/>
      <c r="K94" s="16"/>
      <c r="L94" s="16">
        <f>SUM(L93:L93)</f>
        <v>1133.48</v>
      </c>
      <c r="M94" s="16">
        <f>SUM(M93:M93)</f>
        <v>1133.48</v>
      </c>
      <c r="N94" s="16"/>
      <c r="O94" s="21"/>
      <c r="P94" s="21"/>
      <c r="Q94" s="21">
        <f>SUM(Q93)</f>
        <v>0</v>
      </c>
      <c r="R94" s="21">
        <v>100</v>
      </c>
      <c r="S94" s="21">
        <v>500</v>
      </c>
      <c r="T94" s="21"/>
      <c r="U94" s="16"/>
      <c r="V94" s="16" t="s">
        <v>308</v>
      </c>
      <c r="W94" s="16" t="s">
        <v>308</v>
      </c>
    </row>
    <row r="95" ht="45.95" customHeight="1" spans="1:23">
      <c r="A95" s="17" t="s">
        <v>340</v>
      </c>
      <c r="B95" s="21">
        <v>78</v>
      </c>
      <c r="C95" s="43" t="s">
        <v>341</v>
      </c>
      <c r="D95" s="16" t="s">
        <v>31</v>
      </c>
      <c r="E95" s="19" t="s">
        <v>342</v>
      </c>
      <c r="F95" s="16" t="s">
        <v>101</v>
      </c>
      <c r="G95" s="16" t="s">
        <v>180</v>
      </c>
      <c r="H95" s="16" t="s">
        <v>47</v>
      </c>
      <c r="I95" s="16">
        <v>2023</v>
      </c>
      <c r="J95" s="31">
        <v>45031</v>
      </c>
      <c r="K95" s="31">
        <v>45260</v>
      </c>
      <c r="L95" s="16">
        <v>413</v>
      </c>
      <c r="M95" s="16">
        <v>413</v>
      </c>
      <c r="N95" s="16"/>
      <c r="O95" s="21"/>
      <c r="P95" s="21"/>
      <c r="Q95" s="21"/>
      <c r="R95" s="21">
        <v>300</v>
      </c>
      <c r="S95" s="21"/>
      <c r="T95" s="21"/>
      <c r="U95" s="16" t="s">
        <v>307</v>
      </c>
      <c r="V95" s="16" t="s">
        <v>308</v>
      </c>
      <c r="W95" s="16" t="s">
        <v>308</v>
      </c>
    </row>
    <row r="96" ht="72.95" customHeight="1" spans="1:23">
      <c r="A96" s="17"/>
      <c r="B96" s="21">
        <v>79</v>
      </c>
      <c r="C96" s="43" t="s">
        <v>343</v>
      </c>
      <c r="D96" s="16" t="s">
        <v>31</v>
      </c>
      <c r="E96" s="19" t="s">
        <v>344</v>
      </c>
      <c r="F96" s="16" t="s">
        <v>51</v>
      </c>
      <c r="G96" s="16" t="s">
        <v>197</v>
      </c>
      <c r="H96" s="16" t="s">
        <v>47</v>
      </c>
      <c r="I96" s="16">
        <v>2023</v>
      </c>
      <c r="J96" s="31">
        <v>45031</v>
      </c>
      <c r="K96" s="31">
        <v>45260</v>
      </c>
      <c r="L96" s="16">
        <v>150</v>
      </c>
      <c r="M96" s="16">
        <v>150</v>
      </c>
      <c r="N96" s="16"/>
      <c r="O96" s="21"/>
      <c r="P96" s="21"/>
      <c r="Q96" s="21"/>
      <c r="R96" s="21">
        <v>150</v>
      </c>
      <c r="S96" s="21"/>
      <c r="T96" s="21"/>
      <c r="U96" s="16" t="s">
        <v>188</v>
      </c>
      <c r="V96" s="16" t="s">
        <v>308</v>
      </c>
      <c r="W96" s="16" t="s">
        <v>308</v>
      </c>
    </row>
    <row r="97" s="4" customFormat="1" ht="33" customHeight="1" spans="1:23">
      <c r="A97" s="17"/>
      <c r="B97" s="21" t="s">
        <v>70</v>
      </c>
      <c r="C97" s="46"/>
      <c r="D97" s="21"/>
      <c r="E97" s="22"/>
      <c r="F97" s="21"/>
      <c r="G97" s="21"/>
      <c r="H97" s="21"/>
      <c r="I97" s="21"/>
      <c r="J97" s="21"/>
      <c r="K97" s="21"/>
      <c r="L97" s="21">
        <f>SUM(L95:L95)</f>
        <v>413</v>
      </c>
      <c r="M97" s="21">
        <f>SUM(M95:M95)</f>
        <v>413</v>
      </c>
      <c r="N97" s="21"/>
      <c r="O97" s="21"/>
      <c r="P97" s="21"/>
      <c r="Q97" s="21">
        <f>SUM(Q95:Q96)</f>
        <v>0</v>
      </c>
      <c r="R97" s="21">
        <f>SUM(R95:R96)</f>
        <v>450</v>
      </c>
      <c r="S97" s="21">
        <f>SUM(S95:S96)</f>
        <v>0</v>
      </c>
      <c r="T97" s="21">
        <f>SUM(T95:T96)</f>
        <v>0</v>
      </c>
      <c r="U97" s="21"/>
      <c r="V97" s="21"/>
      <c r="W97" s="21"/>
    </row>
    <row r="98" ht="60" customHeight="1" spans="1:23">
      <c r="A98" s="17" t="s">
        <v>345</v>
      </c>
      <c r="B98" s="21">
        <v>80</v>
      </c>
      <c r="C98" s="27" t="s">
        <v>346</v>
      </c>
      <c r="D98" s="16" t="s">
        <v>31</v>
      </c>
      <c r="E98" s="47" t="s">
        <v>347</v>
      </c>
      <c r="F98" s="17" t="s">
        <v>282</v>
      </c>
      <c r="G98" s="17"/>
      <c r="H98" s="16" t="s">
        <v>47</v>
      </c>
      <c r="I98" s="21">
        <v>2023</v>
      </c>
      <c r="J98" s="31">
        <v>44986</v>
      </c>
      <c r="K98" s="31">
        <v>45230</v>
      </c>
      <c r="L98" s="52">
        <v>750</v>
      </c>
      <c r="M98" s="52">
        <v>750</v>
      </c>
      <c r="N98" s="21"/>
      <c r="O98" s="21"/>
      <c r="P98" s="21"/>
      <c r="Q98" s="21">
        <v>300</v>
      </c>
      <c r="R98" s="21"/>
      <c r="S98" s="21"/>
      <c r="T98" s="21"/>
      <c r="U98" s="17" t="s">
        <v>282</v>
      </c>
      <c r="V98" s="17" t="s">
        <v>282</v>
      </c>
      <c r="W98" s="16" t="s">
        <v>64</v>
      </c>
    </row>
    <row r="99" ht="59.1" customHeight="1" spans="1:23">
      <c r="A99" s="17"/>
      <c r="B99" s="21">
        <v>81</v>
      </c>
      <c r="C99" s="27" t="s">
        <v>348</v>
      </c>
      <c r="D99" s="16" t="s">
        <v>89</v>
      </c>
      <c r="E99" s="18" t="s">
        <v>349</v>
      </c>
      <c r="F99" s="17" t="s">
        <v>37</v>
      </c>
      <c r="G99" s="17"/>
      <c r="H99" s="16"/>
      <c r="I99" s="17">
        <v>2023</v>
      </c>
      <c r="J99" s="31">
        <v>44986</v>
      </c>
      <c r="K99" s="31">
        <v>45230</v>
      </c>
      <c r="L99" s="32">
        <v>452.29</v>
      </c>
      <c r="M99" s="34">
        <v>452.29</v>
      </c>
      <c r="N99" s="34"/>
      <c r="O99" s="34"/>
      <c r="P99" s="34">
        <f>L99-M99</f>
        <v>0</v>
      </c>
      <c r="Q99" s="21">
        <v>390</v>
      </c>
      <c r="R99" s="21"/>
      <c r="S99" s="21"/>
      <c r="T99" s="21"/>
      <c r="U99" s="17" t="s">
        <v>350</v>
      </c>
      <c r="V99" s="16" t="s">
        <v>34</v>
      </c>
      <c r="W99" s="16" t="s">
        <v>34</v>
      </c>
    </row>
    <row r="100" ht="83.1" customHeight="1" spans="1:23">
      <c r="A100" s="17"/>
      <c r="B100" s="21">
        <v>82</v>
      </c>
      <c r="C100" s="43" t="s">
        <v>351</v>
      </c>
      <c r="D100" s="16" t="s">
        <v>89</v>
      </c>
      <c r="E100" s="19" t="s">
        <v>352</v>
      </c>
      <c r="F100" s="16" t="s">
        <v>152</v>
      </c>
      <c r="G100" s="16" t="s">
        <v>353</v>
      </c>
      <c r="H100" s="17" t="s">
        <v>47</v>
      </c>
      <c r="I100" s="21">
        <v>2023</v>
      </c>
      <c r="J100" s="31">
        <v>44986</v>
      </c>
      <c r="K100" s="31">
        <v>45230</v>
      </c>
      <c r="L100" s="16">
        <v>40</v>
      </c>
      <c r="M100" s="16">
        <v>40</v>
      </c>
      <c r="N100" s="16"/>
      <c r="O100" s="16"/>
      <c r="P100" s="16"/>
      <c r="Q100" s="21"/>
      <c r="R100" s="21"/>
      <c r="S100" s="21">
        <v>40</v>
      </c>
      <c r="T100" s="21"/>
      <c r="U100" s="16" t="s">
        <v>155</v>
      </c>
      <c r="V100" s="16" t="s">
        <v>155</v>
      </c>
      <c r="W100" s="16" t="s">
        <v>64</v>
      </c>
    </row>
    <row r="101" ht="81" customHeight="1" spans="1:23">
      <c r="A101" s="17"/>
      <c r="B101" s="21">
        <v>83</v>
      </c>
      <c r="C101" s="27" t="s">
        <v>354</v>
      </c>
      <c r="D101" s="17" t="s">
        <v>89</v>
      </c>
      <c r="E101" s="18" t="s">
        <v>355</v>
      </c>
      <c r="F101" s="17" t="s">
        <v>80</v>
      </c>
      <c r="G101" s="17" t="s">
        <v>356</v>
      </c>
      <c r="H101" s="17" t="s">
        <v>47</v>
      </c>
      <c r="I101" s="21">
        <v>2023</v>
      </c>
      <c r="J101" s="31">
        <v>44986</v>
      </c>
      <c r="K101" s="31">
        <v>45230</v>
      </c>
      <c r="L101" s="16">
        <v>60</v>
      </c>
      <c r="M101" s="16">
        <v>60</v>
      </c>
      <c r="N101" s="16"/>
      <c r="O101" s="17"/>
      <c r="P101" s="17"/>
      <c r="Q101" s="21"/>
      <c r="R101" s="21"/>
      <c r="S101" s="21">
        <v>60</v>
      </c>
      <c r="T101" s="21"/>
      <c r="U101" s="17" t="s">
        <v>83</v>
      </c>
      <c r="V101" s="17" t="s">
        <v>83</v>
      </c>
      <c r="W101" s="16" t="s">
        <v>64</v>
      </c>
    </row>
    <row r="102" ht="131.1" customHeight="1" spans="1:23">
      <c r="A102" s="17" t="s">
        <v>345</v>
      </c>
      <c r="B102" s="21">
        <v>84</v>
      </c>
      <c r="C102" s="27" t="s">
        <v>357</v>
      </c>
      <c r="D102" s="16" t="s">
        <v>89</v>
      </c>
      <c r="E102" s="19" t="s">
        <v>358</v>
      </c>
      <c r="F102" s="16" t="s">
        <v>359</v>
      </c>
      <c r="G102" s="16" t="s">
        <v>360</v>
      </c>
      <c r="H102" s="16" t="s">
        <v>47</v>
      </c>
      <c r="I102" s="21">
        <v>2023</v>
      </c>
      <c r="J102" s="31">
        <v>44986</v>
      </c>
      <c r="K102" s="31">
        <v>45230</v>
      </c>
      <c r="L102" s="17">
        <v>721</v>
      </c>
      <c r="M102" s="17">
        <v>721</v>
      </c>
      <c r="N102" s="16"/>
      <c r="O102" s="16"/>
      <c r="P102" s="16"/>
      <c r="Q102" s="21"/>
      <c r="R102" s="21"/>
      <c r="S102" s="21">
        <v>721</v>
      </c>
      <c r="T102" s="21"/>
      <c r="U102" s="17" t="s">
        <v>64</v>
      </c>
      <c r="V102" s="17" t="s">
        <v>64</v>
      </c>
      <c r="W102" s="16" t="s">
        <v>64</v>
      </c>
    </row>
    <row r="103" s="4" customFormat="1" ht="38.1" customHeight="1" spans="1:23">
      <c r="A103" s="17"/>
      <c r="B103" s="21" t="s">
        <v>70</v>
      </c>
      <c r="C103" s="43"/>
      <c r="D103" s="16"/>
      <c r="E103" s="19"/>
      <c r="F103" s="16"/>
      <c r="G103" s="16"/>
      <c r="H103" s="16"/>
      <c r="I103" s="21"/>
      <c r="J103" s="21"/>
      <c r="K103" s="21"/>
      <c r="L103" s="16">
        <f>SUM(L98:L102)</f>
        <v>2023.29</v>
      </c>
      <c r="M103" s="16">
        <f>SUM(M98:M102)</f>
        <v>2023.29</v>
      </c>
      <c r="N103" s="16"/>
      <c r="O103" s="16"/>
      <c r="P103" s="16"/>
      <c r="Q103" s="21">
        <f>SUM(Q98:Q102)</f>
        <v>690</v>
      </c>
      <c r="R103" s="21">
        <f>SUM(R98:R102)</f>
        <v>0</v>
      </c>
      <c r="S103" s="21">
        <f>SUM(S98:S102)</f>
        <v>821</v>
      </c>
      <c r="T103" s="21">
        <f>SUM(T98:T102)</f>
        <v>0</v>
      </c>
      <c r="U103" s="16"/>
      <c r="V103" s="16"/>
      <c r="W103" s="21"/>
    </row>
    <row r="104" ht="47.1" customHeight="1" spans="1:23">
      <c r="A104" s="17" t="s">
        <v>361</v>
      </c>
      <c r="B104" s="21">
        <v>85</v>
      </c>
      <c r="C104" s="24" t="s">
        <v>362</v>
      </c>
      <c r="D104" s="16" t="s">
        <v>31</v>
      </c>
      <c r="E104" s="19" t="s">
        <v>363</v>
      </c>
      <c r="F104" s="25" t="s">
        <v>282</v>
      </c>
      <c r="G104" s="21"/>
      <c r="H104" s="16"/>
      <c r="I104" s="21">
        <v>2023</v>
      </c>
      <c r="J104" s="31">
        <v>44986</v>
      </c>
      <c r="K104" s="31">
        <v>45230</v>
      </c>
      <c r="L104" s="17">
        <v>35</v>
      </c>
      <c r="M104" s="16">
        <v>35</v>
      </c>
      <c r="N104" s="17"/>
      <c r="O104" s="16"/>
      <c r="P104" s="16"/>
      <c r="Q104" s="21"/>
      <c r="R104" s="21">
        <v>35</v>
      </c>
      <c r="S104" s="21"/>
      <c r="T104" s="21"/>
      <c r="U104" s="17" t="s">
        <v>64</v>
      </c>
      <c r="V104" s="17" t="s">
        <v>64</v>
      </c>
      <c r="W104" s="16" t="s">
        <v>64</v>
      </c>
    </row>
    <row r="105" ht="48" customHeight="1" spans="1:23">
      <c r="A105" s="17"/>
      <c r="B105" s="21">
        <v>86</v>
      </c>
      <c r="C105" s="24" t="s">
        <v>364</v>
      </c>
      <c r="D105" s="16" t="s">
        <v>31</v>
      </c>
      <c r="E105" s="19" t="s">
        <v>365</v>
      </c>
      <c r="F105" s="25" t="s">
        <v>282</v>
      </c>
      <c r="G105" s="21"/>
      <c r="H105" s="16"/>
      <c r="I105" s="21">
        <v>2023</v>
      </c>
      <c r="J105" s="31">
        <v>44986</v>
      </c>
      <c r="K105" s="31">
        <v>45230</v>
      </c>
      <c r="L105" s="17">
        <v>480</v>
      </c>
      <c r="M105" s="17">
        <v>480</v>
      </c>
      <c r="N105" s="17"/>
      <c r="O105" s="16"/>
      <c r="P105" s="16"/>
      <c r="Q105" s="21">
        <v>480</v>
      </c>
      <c r="R105" s="21"/>
      <c r="S105" s="21"/>
      <c r="T105" s="21"/>
      <c r="U105" s="17" t="s">
        <v>64</v>
      </c>
      <c r="V105" s="17" t="s">
        <v>64</v>
      </c>
      <c r="W105" s="16" t="s">
        <v>64</v>
      </c>
    </row>
    <row r="106" ht="47.1" customHeight="1" spans="1:23">
      <c r="A106" s="17"/>
      <c r="B106" s="21">
        <v>87</v>
      </c>
      <c r="C106" s="24" t="s">
        <v>366</v>
      </c>
      <c r="D106" s="16" t="s">
        <v>31</v>
      </c>
      <c r="E106" s="19" t="s">
        <v>367</v>
      </c>
      <c r="F106" s="25" t="s">
        <v>282</v>
      </c>
      <c r="G106" s="25"/>
      <c r="H106" s="16"/>
      <c r="I106" s="21">
        <v>2023</v>
      </c>
      <c r="J106" s="31">
        <v>44986</v>
      </c>
      <c r="K106" s="31">
        <v>45230</v>
      </c>
      <c r="L106" s="17">
        <v>90</v>
      </c>
      <c r="M106" s="17">
        <v>90</v>
      </c>
      <c r="N106" s="17"/>
      <c r="O106" s="16"/>
      <c r="P106" s="16"/>
      <c r="Q106" s="21"/>
      <c r="R106" s="21">
        <v>90</v>
      </c>
      <c r="S106" s="21"/>
      <c r="T106" s="21"/>
      <c r="U106" s="17" t="s">
        <v>64</v>
      </c>
      <c r="V106" s="17" t="s">
        <v>64</v>
      </c>
      <c r="W106" s="17" t="s">
        <v>64</v>
      </c>
    </row>
    <row r="107" ht="54" customHeight="1" spans="1:23">
      <c r="A107" s="17"/>
      <c r="B107" s="21">
        <v>88</v>
      </c>
      <c r="C107" s="24" t="s">
        <v>368</v>
      </c>
      <c r="D107" s="16" t="s">
        <v>31</v>
      </c>
      <c r="E107" s="19" t="s">
        <v>369</v>
      </c>
      <c r="F107" s="25" t="s">
        <v>282</v>
      </c>
      <c r="G107" s="21"/>
      <c r="H107" s="16"/>
      <c r="I107" s="21">
        <v>2023</v>
      </c>
      <c r="J107" s="31">
        <v>44986</v>
      </c>
      <c r="K107" s="31">
        <v>45230</v>
      </c>
      <c r="L107" s="17">
        <v>480</v>
      </c>
      <c r="M107" s="17">
        <v>480</v>
      </c>
      <c r="N107" s="17"/>
      <c r="O107" s="16"/>
      <c r="P107" s="16"/>
      <c r="Q107" s="21">
        <v>480</v>
      </c>
      <c r="R107" s="21"/>
      <c r="S107" s="21"/>
      <c r="T107" s="21"/>
      <c r="U107" s="17" t="s">
        <v>64</v>
      </c>
      <c r="V107" s="17" t="s">
        <v>64</v>
      </c>
      <c r="W107" s="17" t="s">
        <v>64</v>
      </c>
    </row>
    <row r="108" ht="44.1" customHeight="1" spans="1:23">
      <c r="A108" s="17"/>
      <c r="B108" s="21">
        <v>89</v>
      </c>
      <c r="C108" s="27" t="s">
        <v>370</v>
      </c>
      <c r="D108" s="16" t="s">
        <v>31</v>
      </c>
      <c r="E108" s="18" t="s">
        <v>371</v>
      </c>
      <c r="F108" s="21" t="s">
        <v>282</v>
      </c>
      <c r="G108" s="21"/>
      <c r="H108" s="21"/>
      <c r="I108" s="21">
        <v>2023</v>
      </c>
      <c r="J108" s="31">
        <v>44986</v>
      </c>
      <c r="K108" s="31">
        <v>45230</v>
      </c>
      <c r="L108" s="21">
        <v>200</v>
      </c>
      <c r="M108" s="21">
        <v>200</v>
      </c>
      <c r="N108" s="21"/>
      <c r="O108" s="21"/>
      <c r="P108" s="21"/>
      <c r="Q108" s="21"/>
      <c r="R108" s="21"/>
      <c r="S108" s="21">
        <v>200</v>
      </c>
      <c r="T108" s="21"/>
      <c r="U108" s="17" t="s">
        <v>64</v>
      </c>
      <c r="V108" s="17" t="s">
        <v>64</v>
      </c>
      <c r="W108" s="17" t="s">
        <v>64</v>
      </c>
    </row>
    <row r="109" s="4" customFormat="1" ht="51" customHeight="1" spans="1:23">
      <c r="A109" s="17"/>
      <c r="B109" s="21">
        <v>90</v>
      </c>
      <c r="C109" s="24" t="s">
        <v>372</v>
      </c>
      <c r="D109" s="16" t="s">
        <v>31</v>
      </c>
      <c r="E109" s="19" t="s">
        <v>373</v>
      </c>
      <c r="F109" s="25" t="s">
        <v>191</v>
      </c>
      <c r="G109" s="21"/>
      <c r="H109" s="21"/>
      <c r="I109" s="21">
        <v>2023</v>
      </c>
      <c r="J109" s="31">
        <v>44986</v>
      </c>
      <c r="K109" s="31">
        <v>45230</v>
      </c>
      <c r="L109" s="17">
        <v>500</v>
      </c>
      <c r="M109" s="17">
        <v>500</v>
      </c>
      <c r="N109" s="21"/>
      <c r="O109" s="21"/>
      <c r="P109" s="21"/>
      <c r="Q109" s="21"/>
      <c r="R109" s="21"/>
      <c r="S109" s="21">
        <v>400</v>
      </c>
      <c r="T109" s="21"/>
      <c r="U109" s="17" t="s">
        <v>64</v>
      </c>
      <c r="V109" s="17" t="s">
        <v>64</v>
      </c>
      <c r="W109" s="17" t="s">
        <v>64</v>
      </c>
    </row>
    <row r="110" s="4" customFormat="1" ht="24.95" customHeight="1" spans="1:23">
      <c r="A110" s="17"/>
      <c r="B110" s="21" t="s">
        <v>70</v>
      </c>
      <c r="C110" s="43"/>
      <c r="D110" s="16"/>
      <c r="E110" s="19"/>
      <c r="F110" s="16"/>
      <c r="G110" s="16"/>
      <c r="H110" s="16"/>
      <c r="I110" s="21"/>
      <c r="J110" s="21"/>
      <c r="K110" s="21"/>
      <c r="L110" s="16">
        <f>SUM(L104:L109)</f>
        <v>1785</v>
      </c>
      <c r="M110" s="16">
        <f>SUM(M104:M109)</f>
        <v>1785</v>
      </c>
      <c r="N110" s="16"/>
      <c r="O110" s="16"/>
      <c r="P110" s="16"/>
      <c r="Q110" s="21">
        <f>SUM(Q104:Q109)</f>
        <v>960</v>
      </c>
      <c r="R110" s="21">
        <f>SUM(R104:R109)</f>
        <v>125</v>
      </c>
      <c r="S110" s="21">
        <f>SUM(S104:S109)</f>
        <v>600</v>
      </c>
      <c r="T110" s="21">
        <f>SUM(T104:T109)</f>
        <v>0</v>
      </c>
      <c r="U110" s="16"/>
      <c r="V110" s="16"/>
      <c r="W110" s="21"/>
    </row>
    <row r="111" ht="51" customHeight="1" spans="1:23">
      <c r="A111" s="17" t="s">
        <v>374</v>
      </c>
      <c r="B111" s="21">
        <v>91</v>
      </c>
      <c r="C111" s="27" t="s">
        <v>375</v>
      </c>
      <c r="D111" s="17" t="s">
        <v>315</v>
      </c>
      <c r="E111" s="18" t="s">
        <v>376</v>
      </c>
      <c r="F111" s="17" t="s">
        <v>204</v>
      </c>
      <c r="G111" s="17" t="s">
        <v>377</v>
      </c>
      <c r="H111" s="17" t="s">
        <v>47</v>
      </c>
      <c r="I111" s="17">
        <v>2023</v>
      </c>
      <c r="J111" s="31">
        <v>44986</v>
      </c>
      <c r="K111" s="31">
        <v>45230</v>
      </c>
      <c r="L111" s="17">
        <v>550</v>
      </c>
      <c r="M111" s="17">
        <v>550</v>
      </c>
      <c r="N111" s="17"/>
      <c r="O111" s="17"/>
      <c r="P111" s="17"/>
      <c r="Q111" s="21"/>
      <c r="R111" s="21">
        <v>300</v>
      </c>
      <c r="S111" s="21"/>
      <c r="T111" s="21"/>
      <c r="U111" s="17" t="s">
        <v>207</v>
      </c>
      <c r="V111" s="17" t="s">
        <v>378</v>
      </c>
      <c r="W111" s="17" t="s">
        <v>378</v>
      </c>
    </row>
    <row r="112" ht="51" customHeight="1" spans="1:23">
      <c r="A112" s="17"/>
      <c r="B112" s="21">
        <v>92</v>
      </c>
      <c r="C112" s="27" t="s">
        <v>379</v>
      </c>
      <c r="D112" s="17" t="s">
        <v>89</v>
      </c>
      <c r="E112" s="18" t="s">
        <v>380</v>
      </c>
      <c r="F112" s="17" t="s">
        <v>381</v>
      </c>
      <c r="G112" s="17" t="s">
        <v>382</v>
      </c>
      <c r="H112" s="17" t="s">
        <v>47</v>
      </c>
      <c r="I112" s="17">
        <v>2023</v>
      </c>
      <c r="J112" s="31">
        <v>44986</v>
      </c>
      <c r="K112" s="31">
        <v>45230</v>
      </c>
      <c r="L112" s="17">
        <v>302.45</v>
      </c>
      <c r="M112" s="17">
        <v>302.45</v>
      </c>
      <c r="N112" s="17"/>
      <c r="O112" s="17"/>
      <c r="P112" s="17"/>
      <c r="Q112" s="21">
        <v>250</v>
      </c>
      <c r="R112" s="21"/>
      <c r="S112" s="21"/>
      <c r="T112" s="21"/>
      <c r="U112" s="17" t="s">
        <v>383</v>
      </c>
      <c r="V112" s="17" t="s">
        <v>383</v>
      </c>
      <c r="W112" s="17" t="s">
        <v>378</v>
      </c>
    </row>
    <row r="113" ht="47.1" customHeight="1" spans="1:23">
      <c r="A113" s="17"/>
      <c r="B113" s="21">
        <v>93</v>
      </c>
      <c r="C113" s="27" t="s">
        <v>384</v>
      </c>
      <c r="D113" s="17" t="s">
        <v>89</v>
      </c>
      <c r="E113" s="18" t="s">
        <v>385</v>
      </c>
      <c r="F113" s="17" t="s">
        <v>80</v>
      </c>
      <c r="G113" s="17" t="s">
        <v>386</v>
      </c>
      <c r="H113" s="17" t="s">
        <v>47</v>
      </c>
      <c r="I113" s="17">
        <v>2023</v>
      </c>
      <c r="J113" s="31">
        <v>44986</v>
      </c>
      <c r="K113" s="31">
        <v>45230</v>
      </c>
      <c r="L113" s="53">
        <v>230.02</v>
      </c>
      <c r="M113" s="53">
        <v>230.02</v>
      </c>
      <c r="N113" s="17"/>
      <c r="O113" s="17"/>
      <c r="P113" s="17"/>
      <c r="Q113" s="21">
        <v>200</v>
      </c>
      <c r="R113" s="21"/>
      <c r="S113" s="21"/>
      <c r="T113" s="21"/>
      <c r="U113" s="17" t="s">
        <v>83</v>
      </c>
      <c r="V113" s="17" t="s">
        <v>83</v>
      </c>
      <c r="W113" s="17" t="s">
        <v>378</v>
      </c>
    </row>
    <row r="114" ht="48" customHeight="1" spans="1:23">
      <c r="A114" s="17"/>
      <c r="B114" s="21">
        <v>94</v>
      </c>
      <c r="C114" s="27" t="s">
        <v>387</v>
      </c>
      <c r="D114" s="17" t="s">
        <v>89</v>
      </c>
      <c r="E114" s="18" t="s">
        <v>388</v>
      </c>
      <c r="F114" s="17" t="s">
        <v>56</v>
      </c>
      <c r="G114" s="17" t="s">
        <v>389</v>
      </c>
      <c r="H114" s="17" t="s">
        <v>47</v>
      </c>
      <c r="I114" s="17">
        <v>2023</v>
      </c>
      <c r="J114" s="31">
        <v>44986</v>
      </c>
      <c r="K114" s="31">
        <v>45230</v>
      </c>
      <c r="L114" s="17">
        <v>185.46</v>
      </c>
      <c r="M114" s="17">
        <v>185.46</v>
      </c>
      <c r="N114" s="17"/>
      <c r="O114" s="17"/>
      <c r="P114" s="17"/>
      <c r="Q114" s="21">
        <v>100</v>
      </c>
      <c r="R114" s="21"/>
      <c r="S114" s="21"/>
      <c r="T114" s="21"/>
      <c r="U114" s="17" t="s">
        <v>160</v>
      </c>
      <c r="V114" s="17" t="s">
        <v>160</v>
      </c>
      <c r="W114" s="17" t="s">
        <v>378</v>
      </c>
    </row>
    <row r="115" s="4" customFormat="1" ht="54" customHeight="1" spans="1:23">
      <c r="A115" s="17"/>
      <c r="B115" s="21">
        <v>95</v>
      </c>
      <c r="C115" s="43" t="s">
        <v>390</v>
      </c>
      <c r="D115" s="16" t="s">
        <v>31</v>
      </c>
      <c r="E115" s="19" t="s">
        <v>391</v>
      </c>
      <c r="F115" s="16" t="s">
        <v>101</v>
      </c>
      <c r="G115" s="16" t="s">
        <v>180</v>
      </c>
      <c r="H115" s="16" t="s">
        <v>47</v>
      </c>
      <c r="I115" s="21">
        <v>2023</v>
      </c>
      <c r="J115" s="31">
        <v>45047</v>
      </c>
      <c r="K115" s="31">
        <v>45230</v>
      </c>
      <c r="L115" s="16">
        <v>160</v>
      </c>
      <c r="M115" s="16">
        <v>160</v>
      </c>
      <c r="N115" s="16"/>
      <c r="O115" s="16"/>
      <c r="P115" s="16"/>
      <c r="Q115" s="21">
        <v>160</v>
      </c>
      <c r="R115" s="21"/>
      <c r="S115" s="21"/>
      <c r="T115" s="21"/>
      <c r="U115" s="16" t="s">
        <v>182</v>
      </c>
      <c r="V115" s="16" t="s">
        <v>182</v>
      </c>
      <c r="W115" s="17" t="s">
        <v>378</v>
      </c>
    </row>
    <row r="116" s="4" customFormat="1" ht="30.95" customHeight="1" spans="1:23">
      <c r="A116" s="17"/>
      <c r="B116" s="21" t="s">
        <v>70</v>
      </c>
      <c r="C116" s="48"/>
      <c r="D116" s="19"/>
      <c r="E116" s="49"/>
      <c r="F116" s="16"/>
      <c r="G116" s="16"/>
      <c r="H116" s="16"/>
      <c r="I116" s="21"/>
      <c r="J116" s="21"/>
      <c r="K116" s="21"/>
      <c r="L116" s="16">
        <f>SUM(L111:L115)</f>
        <v>1427.93</v>
      </c>
      <c r="M116" s="16">
        <f>SUM(M111:M115)</f>
        <v>1427.93</v>
      </c>
      <c r="N116" s="16"/>
      <c r="O116" s="16"/>
      <c r="P116" s="16"/>
      <c r="Q116" s="21">
        <f>SUM(Q111:Q115)</f>
        <v>710</v>
      </c>
      <c r="R116" s="21">
        <f>SUM(R111:R115)</f>
        <v>300</v>
      </c>
      <c r="S116" s="21">
        <f>SUM(S111:S115)</f>
        <v>0</v>
      </c>
      <c r="T116" s="21">
        <f>SUM(T111:T115)</f>
        <v>0</v>
      </c>
      <c r="U116" s="16"/>
      <c r="V116" s="16"/>
      <c r="W116" s="21"/>
    </row>
    <row r="117" ht="33" customHeight="1" spans="1:23">
      <c r="A117" s="21" t="s">
        <v>392</v>
      </c>
      <c r="B117" s="21"/>
      <c r="C117" s="50"/>
      <c r="D117" s="50"/>
      <c r="E117" s="51"/>
      <c r="F117" s="21"/>
      <c r="G117" s="21"/>
      <c r="H117" s="21"/>
      <c r="I117" s="21"/>
      <c r="J117" s="21"/>
      <c r="K117" s="21"/>
      <c r="L117" s="21">
        <f>L116+L110+L103+L97+L94+L92+L86+L82+L78+L68+L62+L54+L48+L44+L34+L16</f>
        <v>66049.1074</v>
      </c>
      <c r="M117" s="21">
        <f>M116+M110+M103+M97+M94+M92+M86+M82+M78+M68+M62+M54+M48+M44+M34+M16</f>
        <v>45559.4574</v>
      </c>
      <c r="N117" s="21"/>
      <c r="O117" s="21"/>
      <c r="P117" s="54">
        <f>P116+P110+P103+P97+P94+P92+P86+P82+P78+P68+P62+P54+P48+P44+P34+P16</f>
        <v>20489.65</v>
      </c>
      <c r="Q117" s="21">
        <f>Q116+Q110+Q103+Q97+Q94+Q92+Q86+Q82+Q78+Q68+Q62+Q54+Q48+Q44+Q34+Q16</f>
        <v>13174</v>
      </c>
      <c r="R117" s="21">
        <f>R116+R110+R103+R97+R94+R92+R86+R82+R78+R68+R62+R54+R48+R44+R34+R16</f>
        <v>3533</v>
      </c>
      <c r="S117" s="21">
        <f>S116+S110+S103+S97+S94+S92+S86+S82+S78+S68+S62+S54+S48+S44+S34+S16</f>
        <v>12289</v>
      </c>
      <c r="T117" s="21">
        <f>T116+T110+T103+T97+T94+T92+T86+T82+T78+T68+T62+T54+T48+T44+T34+T16</f>
        <v>750</v>
      </c>
      <c r="U117" s="21"/>
      <c r="V117" s="21"/>
      <c r="W117" s="21"/>
    </row>
  </sheetData>
  <autoFilter ref="A5:Y117">
    <extLst/>
  </autoFilter>
  <mergeCells count="49">
    <mergeCell ref="A1:C1"/>
    <mergeCell ref="A2:W2"/>
    <mergeCell ref="F3:H3"/>
    <mergeCell ref="M3:P3"/>
    <mergeCell ref="Q3:S3"/>
    <mergeCell ref="A117:B117"/>
    <mergeCell ref="A3:A5"/>
    <mergeCell ref="A6:A16"/>
    <mergeCell ref="A17:A26"/>
    <mergeCell ref="A27:A34"/>
    <mergeCell ref="A35:A39"/>
    <mergeCell ref="A40:A44"/>
    <mergeCell ref="A45:A48"/>
    <mergeCell ref="A49:A51"/>
    <mergeCell ref="A52:A54"/>
    <mergeCell ref="A55:A62"/>
    <mergeCell ref="A63:A68"/>
    <mergeCell ref="A69:A73"/>
    <mergeCell ref="A74:A78"/>
    <mergeCell ref="A79:A82"/>
    <mergeCell ref="A83:A86"/>
    <mergeCell ref="A87:A92"/>
    <mergeCell ref="A93:A94"/>
    <mergeCell ref="A95:A97"/>
    <mergeCell ref="A98:A101"/>
    <mergeCell ref="A102:A103"/>
    <mergeCell ref="A104:A110"/>
    <mergeCell ref="A111:A116"/>
    <mergeCell ref="B3:B5"/>
    <mergeCell ref="C3:C5"/>
    <mergeCell ref="D3:D5"/>
    <mergeCell ref="E3:E5"/>
    <mergeCell ref="F4:F5"/>
    <mergeCell ref="G4:G5"/>
    <mergeCell ref="H4:H5"/>
    <mergeCell ref="I3:I5"/>
    <mergeCell ref="L3:L5"/>
    <mergeCell ref="M4:M5"/>
    <mergeCell ref="N4:N5"/>
    <mergeCell ref="O4:O5"/>
    <mergeCell ref="P4:P5"/>
    <mergeCell ref="Q4:Q5"/>
    <mergeCell ref="R4:R5"/>
    <mergeCell ref="S4:S5"/>
    <mergeCell ref="T3:T5"/>
    <mergeCell ref="U3:U5"/>
    <mergeCell ref="V3:V5"/>
    <mergeCell ref="W3:W5"/>
    <mergeCell ref="J3:K4"/>
  </mergeCells>
  <printOptions horizontalCentered="1"/>
  <pageMargins left="0.751388888888889" right="0.751388888888889" top="0.432638888888889" bottom="0.590277777777778" header="0.5" footer="0.590277777777778"/>
  <pageSetup paperSize="9" scale="5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2023年衔接乡村振兴第一批拟实施项目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小东子</cp:lastModifiedBy>
  <dcterms:created xsi:type="dcterms:W3CDTF">2022-12-18T11:28:00Z</dcterms:created>
  <cp:lastPrinted>2023-04-14T09:33:00Z</cp:lastPrinted>
  <dcterms:modified xsi:type="dcterms:W3CDTF">2023-07-11T10:29:20Z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258B717205384257A66941AF14EC44CB_13</vt:lpwstr>
  </property>
  <property fmtid="{D5CDD505-2E9C-101B-9397-08002B2CF9AE}" pid="3" name="KSOProductBuildVer">
    <vt:lpwstr>2052-11.1.0.14309</vt:lpwstr>
  </property>
</Properties>
</file>